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<sst xmlns="http://schemas.openxmlformats.org/spreadsheetml/2006/main" count="108" uniqueCount="101">
  <si>
    <t>№№ п.п.</t>
  </si>
  <si>
    <t>Наименование</t>
  </si>
  <si>
    <t>области                (республики)</t>
  </si>
  <si>
    <t>Протяженность региональных и межмуниципальных автодорог, км</t>
  </si>
  <si>
    <t>ОАО</t>
  </si>
  <si>
    <t xml:space="preserve"> «МТС» </t>
  </si>
  <si>
    <t>ОАО «МегаФон»</t>
  </si>
  <si>
    <t>ОАО «ВымпелКом»</t>
  </si>
  <si>
    <t>«Теле2»</t>
  </si>
  <si>
    <t>Центральный федеральный округ</t>
  </si>
  <si>
    <t>Итого за округ:</t>
  </si>
  <si>
    <t>Северо-Западный федеральный округ</t>
  </si>
  <si>
    <t>Республика Коми</t>
  </si>
  <si>
    <t>Республика Карелия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</si>
  <si>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</si>
  <si>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</si>
  <si>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</si>
  <si>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</si>
  <si>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</si>
  <si>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</si>
  <si>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</si>
  <si>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</si>
  <si>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</si>
  <si>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</si>
  <si>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</si>
  <si>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</si>
  <si>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</si>
  <si>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</si>
  <si>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</si>
  <si>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Краснодарский край</t>
  </si>
  <si>
    <t>Ставропольский край</t>
  </si>
  <si>
    <t>Уральский  федеральный округ</t>
  </si>
  <si>
    <t>Ханты-Мансийский АО-Югра</t>
  </si>
  <si>
    <t>Ямало-Ненецкий АО</t>
  </si>
  <si>
    <t>Сибирский  федеральный округ</t>
  </si>
  <si>
    <t>Республика Тыва</t>
  </si>
  <si>
    <t>Республика Хакасия</t>
  </si>
  <si>
    <t>Алтайский край</t>
  </si>
  <si>
    <t>Республика Алтай</t>
  </si>
  <si>
    <t>Красноярский край</t>
  </si>
  <si>
    <t>Забайкальский край</t>
  </si>
  <si>
    <t>Дальневосточный  федеральный округ</t>
  </si>
  <si>
    <t>Хабаровский край</t>
  </si>
  <si>
    <t>Еврейская АО</t>
  </si>
  <si>
    <t>Приморский край</t>
  </si>
  <si>
    <t>Камчатский край</t>
  </si>
  <si>
    <t>Итого за Российскую Федерацию:</t>
  </si>
  <si>
    <t>Республика Бурятия</t>
  </si>
  <si>
    <t>Радиопокрытие мобильной связью дорог регионального и межмуниципального значения среднее по региону, % , с учетом работы отдельных операторов только в ряде субъектов РФ</t>
  </si>
  <si>
    <t>Северо-Кавказский федеральный округ</t>
  </si>
  <si>
    <t>Южный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</si>
  <si>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</si>
  <si>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</si>
  <si>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</si>
  <si>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</si>
  <si>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</si>
  <si>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</si>
  <si>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</si>
  <si>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</si>
  <si>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</si>
  <si>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 и 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</si>
  <si>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</si>
  <si>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</si>
  <si>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</si>
  <si>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</si>
  <si>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</si>
  <si>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</si>
  <si>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</si>
  <si>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Ленинградская область</t>
  </si>
  <si>
    <t>Псковская область</t>
  </si>
  <si>
    <t>Новгородская область</t>
  </si>
  <si>
    <t>Вологодская область</t>
  </si>
  <si>
    <t>Калининградская область</t>
  </si>
  <si>
    <t>Мурманская область</t>
  </si>
  <si>
    <t>Архангельская область</t>
  </si>
  <si>
    <t>Республика Адыгея</t>
  </si>
  <si>
    <t>Республика Калмыкия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</si>
  <si>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</si>
  <si>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</si>
  <si>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</si>
  <si>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</si>
  <si>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</si>
  <si>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Республика Северная Осетия-Алания</t>
  </si>
  <si>
    <t>Кабардино-Балкарская республика</t>
  </si>
  <si>
    <t>Карачаево-Черкесская республика</t>
  </si>
  <si>
    <t>Чеченская республика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</si>
  <si>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</si>
  <si>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</si>
  <si>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</si>
  <si>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</si>
  <si>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Кемеровская область</t>
  </si>
  <si>
    <t>Омская область</t>
  </si>
  <si>
    <t>Иркутская область</t>
  </si>
  <si>
    <t>Томская область</t>
  </si>
  <si>
    <t>Новосибирская область</t>
  </si>
  <si>
    <t>Амурская область</t>
  </si>
  <si>
    <t>Магаданская область</t>
  </si>
  <si>
    <t>Республика Саха (Якутия)</t>
  </si>
  <si>
    <t>Сахалинская область</t>
  </si>
  <si>
    <t>Группа компаний</t>
  </si>
  <si>
    <t>Радиопокрытие мобильной связью стандарта GSM-900/1800 автомобильных дорог регионального и межмуниципального значения по операторам связи, %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</si>
</sst>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0.0"/>
    <numFmt numFmtId="174" formatCode="#,##0.0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center" wrapText="1"/>
    </xf>
    <xf numFmtId="173" fontId="4" fillId="0" borderId="13" xfId="0" applyNumberFormat="1" applyFont="1" applyBorder="1" applyAlignment="1">
      <alignment horizontal="center" vertical="top" wrapText="1"/>
    </xf>
    <xf numFmtId="173" fontId="1" fillId="0" borderId="13" xfId="0" applyNumberFormat="1" applyFont="1" applyBorder="1" applyAlignment="1">
      <alignment horizontal="center" vertical="top" wrapText="1"/>
    </xf>
    <xf numFmtId="173" fontId="1" fillId="0" borderId="10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73" fontId="1" fillId="0" borderId="15" xfId="0" applyNumberFormat="1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right" vertical="top" wrapText="1"/>
    </xf>
    <xf numFmtId="0" fontId="5" fillId="0" borderId="15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="124" zoomScaleSheetLayoutView="124" zoomScalePageLayoutView="0" workbookViewId="0" topLeftCell="A1">
      <selection activeCell="D1" sqref="D1:G1"/>
    </sheetView>
  </sheetViews>
  <sheetFormatPr defaultColWidth="9.00390625" defaultRowHeight="12.75"/>
  <cols>
    <col min="1" max="1" width="6.75390625" style="0" customWidth="1"/>
    <col min="2" max="2" width="32.00390625" style="0" customWidth="1"/>
    <col min="3" max="3" width="14.875" style="0" customWidth="1"/>
    <col min="4" max="4" width="13.625" style="0" customWidth="1"/>
    <col min="5" max="5" width="13.125" style="0" customWidth="1"/>
    <col min="6" max="6" width="12.875" style="0" customWidth="1"/>
    <col min="7" max="7" width="13.375" style="0" customWidth="1"/>
    <col min="8" max="8" width="25.125" style="0" customWidth="1"/>
  </cols>
  <sheetData>
    <row r="1" spans="1:8" ht="44.25" customHeight="1" thickBot="1">
      <c r="A1" s="44" t="s">
        <v>0</v>
      </c>
      <c r="B1" s="2" t="s">
        <v>1</v>
      </c>
      <c r="C1" s="47" t="s">
        <v>3</v>
      </c>
      <c r="D1" s="50" t="s">
        <v>100</v>
      </c>
      <c r="E1" s="51"/>
      <c r="F1" s="51"/>
      <c r="G1" s="51"/>
      <c r="H1" s="47" t="s">
        <v>48</v>
      </c>
    </row>
    <row r="2" spans="1:8" ht="26.25" customHeight="1">
      <c r="A2" s="45"/>
      <c r="B2" s="3" t="s">
        <v>2</v>
      </c>
      <c r="C2" s="48"/>
      <c r="D2" s="3" t="s">
        <v>4</v>
      </c>
      <c r="E2" s="47" t="s">
        <v>6</v>
      </c>
      <c r="F2" s="47" t="s">
        <v>7</v>
      </c>
      <c r="G2" s="3" t="s">
        <v>99</v>
      </c>
      <c r="H2" s="48"/>
    </row>
    <row r="3" spans="1:8" ht="21.75" customHeight="1" thickBot="1">
      <c r="A3" s="46"/>
      <c r="B3" s="4"/>
      <c r="C3" s="49"/>
      <c r="D3" s="5" t="s">
        <v>5</v>
      </c>
      <c r="E3" s="49"/>
      <c r="F3" s="49"/>
      <c r="G3" s="5" t="s">
        <v>8</v>
      </c>
      <c r="H3" s="49"/>
    </row>
    <row r="4" spans="1:8" ht="17.25" thickBot="1">
      <c r="A4" s="33" t="s">
        <v>9</v>
      </c>
      <c r="B4" s="34"/>
      <c r="C4" s="34"/>
      <c r="D4" s="34"/>
      <c r="E4" s="34"/>
      <c r="F4" s="34"/>
      <c r="G4" s="34"/>
      <c r="H4" s="35"/>
    </row>
    <row r="5" spans="1:8" ht="15" customHeight="1" thickBot="1">
      <c r="A5" s="6">
        <v>1</v>
      </c>
      <c r="B5" s="7" t="s">
        <v>51</v>
      </c>
      <c r="C5" s="30">
        <v>7100</v>
      </c>
      <c r="D5" s="5">
        <v>98</v>
      </c>
      <c r="E5" s="5">
        <v>99.9</v>
      </c>
      <c r="F5" s="5">
        <v>99.9</v>
      </c>
      <c r="G5" s="5">
        <v>99.9</v>
      </c>
      <c r="H5" s="18">
        <f>AVERAGE(D5,E5,F5,G5)</f>
        <v>99.42500000000001</v>
      </c>
    </row>
    <row r="6" spans="1:9" ht="15" customHeight="1" thickBot="1">
      <c r="A6" s="6">
        <v>2</v>
      </c>
      <c r="B6" s="7" t="s">
        <v>52</v>
      </c>
      <c r="C6" s="26">
        <v>5966.39</v>
      </c>
      <c r="D6" s="5">
        <v>99.5</v>
      </c>
      <c r="E6" s="5">
        <v>99.9</v>
      </c>
      <c r="F6" s="5">
        <v>99.9</v>
      </c>
      <c r="G6" s="5">
        <v>99.9</v>
      </c>
      <c r="H6" s="18">
        <f>AVERAGE(D6,E6,F6,G6)</f>
        <v>99.80000000000001</v>
      </c>
      <c r="I6" s="14"/>
    </row>
    <row r="7" spans="1:8" ht="15" customHeight="1" thickBot="1">
      <c r="A7" s="6">
        <v>3</v>
      </c>
      <c r="B7" s="7" t="s">
        <v>53</v>
      </c>
      <c r="C7" s="26">
        <v>5149.7</v>
      </c>
      <c r="D7" s="5">
        <v>99.9</v>
      </c>
      <c r="E7" s="5">
        <v>99.9</v>
      </c>
      <c r="F7" s="5">
        <v>99.9</v>
      </c>
      <c r="G7" s="5">
        <v>99.9</v>
      </c>
      <c r="H7" s="5">
        <f>AVERAGE(D7,E7,F7,G7)</f>
        <v>99.9</v>
      </c>
    </row>
    <row r="8" spans="1:8" ht="15" customHeight="1" thickBot="1">
      <c r="A8" s="6">
        <v>4</v>
      </c>
      <c r="B8" s="7" t="s">
        <v>54</v>
      </c>
      <c r="C8" s="5">
        <v>8600</v>
      </c>
      <c r="D8" s="5">
        <v>99.7</v>
      </c>
      <c r="E8" s="5">
        <v>99.8</v>
      </c>
      <c r="F8" s="5">
        <v>99.8</v>
      </c>
      <c r="G8" s="5">
        <v>99.9</v>
      </c>
      <c r="H8" s="5">
        <f>AVERAGE(D8,E8,F8,G8)</f>
        <v>99.80000000000001</v>
      </c>
    </row>
    <row r="9" spans="1:9" ht="15" customHeight="1" thickBot="1">
      <c r="A9" s="6">
        <v>5</v>
      </c>
      <c r="B9" s="7" t="s">
        <v>55</v>
      </c>
      <c r="C9" s="5">
        <v>3577</v>
      </c>
      <c r="D9" s="5">
        <v>87.8</v>
      </c>
      <c r="E9" s="5">
        <v>91.1</v>
      </c>
      <c r="F9" s="18">
        <v>94</v>
      </c>
      <c r="G9" s="5">
        <v>0</v>
      </c>
      <c r="H9" s="18">
        <v>90.97</v>
      </c>
      <c r="I9" s="14"/>
    </row>
    <row r="10" spans="1:8" ht="15" customHeight="1" thickBot="1">
      <c r="A10" s="6">
        <v>6</v>
      </c>
      <c r="B10" s="7" t="s">
        <v>56</v>
      </c>
      <c r="C10" s="5">
        <v>6564</v>
      </c>
      <c r="D10" s="18">
        <v>99</v>
      </c>
      <c r="E10" s="18">
        <v>99</v>
      </c>
      <c r="F10" s="18">
        <v>99</v>
      </c>
      <c r="G10" s="18">
        <v>97</v>
      </c>
      <c r="H10" s="18">
        <f>AVERAGE(D10,E10,F10,G10)</f>
        <v>98.5</v>
      </c>
    </row>
    <row r="11" spans="1:8" ht="15" customHeight="1" thickBot="1">
      <c r="A11" s="6">
        <v>7</v>
      </c>
      <c r="B11" s="7" t="s">
        <v>57</v>
      </c>
      <c r="C11" s="26">
        <v>4042.59</v>
      </c>
      <c r="D11" s="5">
        <v>98.9</v>
      </c>
      <c r="E11" s="5">
        <v>98.4</v>
      </c>
      <c r="F11" s="5">
        <v>99.9</v>
      </c>
      <c r="G11" s="5">
        <v>96.7</v>
      </c>
      <c r="H11" s="18">
        <f>AVERAGE(D11,E11,F11,G11)</f>
        <v>98.47500000000001</v>
      </c>
    </row>
    <row r="12" spans="1:8" ht="15" customHeight="1" thickBot="1">
      <c r="A12" s="6">
        <v>8</v>
      </c>
      <c r="B12" s="7" t="s">
        <v>58</v>
      </c>
      <c r="C12" s="5">
        <v>5600</v>
      </c>
      <c r="D12" s="18">
        <v>97</v>
      </c>
      <c r="E12" s="18">
        <v>99</v>
      </c>
      <c r="F12" s="18">
        <v>99</v>
      </c>
      <c r="G12" s="5">
        <v>99.9</v>
      </c>
      <c r="H12" s="18">
        <v>98.75</v>
      </c>
    </row>
    <row r="13" spans="1:8" ht="15" customHeight="1" thickBot="1">
      <c r="A13" s="6">
        <v>9</v>
      </c>
      <c r="B13" s="7" t="s">
        <v>59</v>
      </c>
      <c r="C13" s="26">
        <v>5485.44</v>
      </c>
      <c r="D13" s="18">
        <v>98</v>
      </c>
      <c r="E13" s="18">
        <v>99</v>
      </c>
      <c r="F13" s="18">
        <v>99</v>
      </c>
      <c r="G13" s="18">
        <v>99</v>
      </c>
      <c r="H13" s="18">
        <v>98.75</v>
      </c>
    </row>
    <row r="14" spans="1:8" ht="15" customHeight="1" thickBot="1">
      <c r="A14" s="6">
        <v>10</v>
      </c>
      <c r="B14" s="7" t="s">
        <v>60</v>
      </c>
      <c r="C14" s="5">
        <v>14592</v>
      </c>
      <c r="D14" s="5">
        <v>99.9</v>
      </c>
      <c r="E14" s="5">
        <v>99.9</v>
      </c>
      <c r="F14" s="5">
        <v>99.9</v>
      </c>
      <c r="G14" s="5">
        <v>0</v>
      </c>
      <c r="H14" s="5">
        <f>AVERAGE(D14,E14,F14)</f>
        <v>99.90000000000002</v>
      </c>
    </row>
    <row r="15" spans="1:8" ht="15" customHeight="1" thickBot="1">
      <c r="A15" s="6">
        <v>11</v>
      </c>
      <c r="B15" s="7" t="s">
        <v>61</v>
      </c>
      <c r="C15" s="5">
        <v>3800</v>
      </c>
      <c r="D15" s="5">
        <v>99.9</v>
      </c>
      <c r="E15" s="5">
        <v>99.9</v>
      </c>
      <c r="F15" s="5">
        <v>99.9</v>
      </c>
      <c r="G15" s="5">
        <v>99.9</v>
      </c>
      <c r="H15" s="5">
        <f aca="true" t="shared" si="0" ref="H15:H20">AVERAGE(D15,E15,F15,G15)</f>
        <v>99.9</v>
      </c>
    </row>
    <row r="16" spans="1:8" ht="15" customHeight="1" thickBot="1">
      <c r="A16" s="6">
        <v>12</v>
      </c>
      <c r="B16" s="7" t="s">
        <v>62</v>
      </c>
      <c r="C16" s="5">
        <v>6492</v>
      </c>
      <c r="D16" s="18">
        <v>96</v>
      </c>
      <c r="E16" s="18">
        <v>99</v>
      </c>
      <c r="F16" s="18">
        <v>96</v>
      </c>
      <c r="G16" s="18">
        <v>98</v>
      </c>
      <c r="H16" s="18">
        <f t="shared" si="0"/>
        <v>97.25</v>
      </c>
    </row>
    <row r="17" spans="1:8" ht="15" customHeight="1" thickBot="1">
      <c r="A17" s="6">
        <v>13</v>
      </c>
      <c r="B17" s="7" t="s">
        <v>63</v>
      </c>
      <c r="C17" s="5">
        <v>8304</v>
      </c>
      <c r="D17" s="18">
        <v>96.47</v>
      </c>
      <c r="E17" s="18">
        <v>96.47</v>
      </c>
      <c r="F17" s="18">
        <v>96.47</v>
      </c>
      <c r="G17" s="18">
        <v>96.47</v>
      </c>
      <c r="H17" s="18">
        <f t="shared" si="0"/>
        <v>96.47</v>
      </c>
    </row>
    <row r="18" spans="1:9" ht="15" customHeight="1" thickBot="1">
      <c r="A18" s="6">
        <v>14</v>
      </c>
      <c r="B18" s="7" t="s">
        <v>64</v>
      </c>
      <c r="C18" s="26">
        <v>5647.7</v>
      </c>
      <c r="D18" s="5">
        <v>98.5</v>
      </c>
      <c r="E18" s="5">
        <v>98.1</v>
      </c>
      <c r="F18" s="5">
        <v>97.1</v>
      </c>
      <c r="G18" s="5">
        <v>99.2</v>
      </c>
      <c r="H18" s="18">
        <f t="shared" si="0"/>
        <v>98.225</v>
      </c>
      <c r="I18" s="14"/>
    </row>
    <row r="19" spans="1:8" ht="15" customHeight="1" thickBot="1">
      <c r="A19" s="6">
        <v>15</v>
      </c>
      <c r="B19" s="7" t="s">
        <v>65</v>
      </c>
      <c r="C19" s="26">
        <v>15337.1</v>
      </c>
      <c r="D19" s="5">
        <v>85.6</v>
      </c>
      <c r="E19" s="5">
        <v>54.6</v>
      </c>
      <c r="F19" s="5">
        <v>83.6</v>
      </c>
      <c r="G19" s="5">
        <v>84.4</v>
      </c>
      <c r="H19" s="18">
        <f t="shared" si="0"/>
        <v>77.05</v>
      </c>
    </row>
    <row r="20" spans="1:8" ht="15" customHeight="1" thickBot="1">
      <c r="A20" s="6">
        <v>16</v>
      </c>
      <c r="B20" s="7" t="s">
        <v>66</v>
      </c>
      <c r="C20" s="5">
        <v>4555</v>
      </c>
      <c r="D20" s="18">
        <v>91</v>
      </c>
      <c r="E20" s="18">
        <v>93</v>
      </c>
      <c r="F20" s="18">
        <v>98</v>
      </c>
      <c r="G20" s="18">
        <v>96</v>
      </c>
      <c r="H20" s="5">
        <f t="shared" si="0"/>
        <v>94.5</v>
      </c>
    </row>
    <row r="21" spans="1:8" ht="15" customHeight="1" thickBot="1">
      <c r="A21" s="6">
        <v>17</v>
      </c>
      <c r="B21" s="7" t="s">
        <v>67</v>
      </c>
      <c r="C21" s="26">
        <v>6456.2</v>
      </c>
      <c r="D21" s="5">
        <v>99.4</v>
      </c>
      <c r="E21" s="5">
        <v>99.1</v>
      </c>
      <c r="F21" s="5">
        <v>99.9</v>
      </c>
      <c r="G21" s="5">
        <v>0</v>
      </c>
      <c r="H21" s="18">
        <f>AVERAGE(D21,E21,F21)</f>
        <v>99.46666666666665</v>
      </c>
    </row>
    <row r="22" spans="1:9" ht="15" customHeight="1" thickBot="1">
      <c r="A22" s="36" t="s">
        <v>10</v>
      </c>
      <c r="B22" s="37"/>
      <c r="C22" s="24">
        <f>SUM(C5,C6,C7,C8,C9,C10,C11,C12,C13,C14,C15,C16,C17,C18,C19,C20,C21)</f>
        <v>117269.12</v>
      </c>
      <c r="D22" s="17">
        <f>AVERAGE(D5,D6,D7,D8,D9,D10,D11,D12,D13,D14,D15,D16,D17,D18,D19,D20,D21)</f>
        <v>96.73941176470588</v>
      </c>
      <c r="E22" s="17">
        <f>AVERAGE(E5,E6,E7,E8,E9,E10,E11,E12,E13,E14,E15,E16,E17,E18,E19,E20,E21)</f>
        <v>95.65117647058821</v>
      </c>
      <c r="F22" s="17">
        <f>AVERAGE(F5,F6,F7,F8,F9,F10,F11,F12,F13,F14,F15,F16,F17,F18,F19,F20,F21)</f>
        <v>97.72176470588235</v>
      </c>
      <c r="G22" s="17">
        <f>AVERAGE(G5,G6,G7,G8,G9,G10,G11,G12,G13,G14,G15,G16,G17,G18,G19,G20,G21)</f>
        <v>80.3629411764706</v>
      </c>
      <c r="H22" s="17">
        <f>AVERAGE(H5,H6,H7,H8,H9,H10,H11,H12,H13,H14,H15,H16,H17,H18,H19,H20,H21)</f>
        <v>96.89009803921569</v>
      </c>
      <c r="I22" s="15"/>
    </row>
    <row r="23" spans="1:8" ht="17.25" thickBot="1">
      <c r="A23" s="33" t="s">
        <v>11</v>
      </c>
      <c r="B23" s="34"/>
      <c r="C23" s="34"/>
      <c r="D23" s="34"/>
      <c r="E23" s="34"/>
      <c r="F23" s="34"/>
      <c r="G23" s="34"/>
      <c r="H23" s="35"/>
    </row>
    <row r="24" spans="1:8" ht="15" customHeight="1" thickBot="1">
      <c r="A24" s="6">
        <v>18</v>
      </c>
      <c r="B24" s="7" t="s">
        <v>68</v>
      </c>
      <c r="C24" s="9">
        <v>984</v>
      </c>
      <c r="D24" s="9">
        <v>98.3</v>
      </c>
      <c r="E24" s="9">
        <v>98.8</v>
      </c>
      <c r="F24" s="9">
        <v>93.6</v>
      </c>
      <c r="G24" s="9">
        <v>99.4</v>
      </c>
      <c r="H24" s="16">
        <f aca="true" t="shared" si="1" ref="H24:H32">AVERAGE(D24,E24,F24,G24)</f>
        <v>97.525</v>
      </c>
    </row>
    <row r="25" spans="1:8" ht="15" customHeight="1" thickBot="1">
      <c r="A25" s="6">
        <v>19</v>
      </c>
      <c r="B25" s="7" t="s">
        <v>69</v>
      </c>
      <c r="C25" s="27">
        <v>1610.7</v>
      </c>
      <c r="D25" s="9">
        <v>86.6</v>
      </c>
      <c r="E25" s="9">
        <v>87.8</v>
      </c>
      <c r="F25" s="9">
        <v>62.7</v>
      </c>
      <c r="G25" s="9">
        <v>79.9</v>
      </c>
      <c r="H25" s="16">
        <f t="shared" si="1"/>
        <v>79.25</v>
      </c>
    </row>
    <row r="26" spans="1:8" ht="15" customHeight="1" thickBot="1">
      <c r="A26" s="6">
        <v>20</v>
      </c>
      <c r="B26" s="7" t="s">
        <v>70</v>
      </c>
      <c r="C26" s="27">
        <v>1010.2</v>
      </c>
      <c r="D26" s="9">
        <v>71.3</v>
      </c>
      <c r="E26" s="16">
        <v>87</v>
      </c>
      <c r="F26" s="9">
        <v>69.4</v>
      </c>
      <c r="G26" s="9">
        <v>66.3</v>
      </c>
      <c r="H26" s="9">
        <f t="shared" si="1"/>
        <v>73.5</v>
      </c>
    </row>
    <row r="27" spans="1:8" ht="15" customHeight="1" thickBot="1">
      <c r="A27" s="6">
        <v>21</v>
      </c>
      <c r="B27" s="7" t="s">
        <v>71</v>
      </c>
      <c r="C27" s="9">
        <v>2468</v>
      </c>
      <c r="D27" s="9">
        <v>86.6</v>
      </c>
      <c r="E27" s="9">
        <v>98.5</v>
      </c>
      <c r="F27" s="9">
        <v>67.5</v>
      </c>
      <c r="G27" s="16">
        <v>70</v>
      </c>
      <c r="H27" s="16">
        <f t="shared" si="1"/>
        <v>80.65</v>
      </c>
    </row>
    <row r="28" spans="1:8" ht="15" customHeight="1" thickBot="1">
      <c r="A28" s="6">
        <v>22</v>
      </c>
      <c r="B28" s="7" t="s">
        <v>72</v>
      </c>
      <c r="C28" s="9">
        <v>471</v>
      </c>
      <c r="D28" s="9">
        <v>99.1</v>
      </c>
      <c r="E28" s="9">
        <v>99.1</v>
      </c>
      <c r="F28" s="9">
        <v>99.1</v>
      </c>
      <c r="G28" s="9">
        <v>99.1</v>
      </c>
      <c r="H28" s="9">
        <f t="shared" si="1"/>
        <v>99.1</v>
      </c>
    </row>
    <row r="29" spans="1:8" ht="15" customHeight="1" thickBot="1">
      <c r="A29" s="6">
        <v>23</v>
      </c>
      <c r="B29" s="7" t="s">
        <v>12</v>
      </c>
      <c r="C29" s="27">
        <v>590.5</v>
      </c>
      <c r="D29" s="9">
        <v>66.2</v>
      </c>
      <c r="E29" s="16">
        <v>55</v>
      </c>
      <c r="F29" s="9">
        <v>72.9</v>
      </c>
      <c r="G29" s="16">
        <v>73</v>
      </c>
      <c r="H29" s="16">
        <f t="shared" si="1"/>
        <v>66.775</v>
      </c>
    </row>
    <row r="30" spans="1:8" ht="15" customHeight="1" thickBot="1">
      <c r="A30" s="6">
        <v>24</v>
      </c>
      <c r="B30" s="7" t="s">
        <v>73</v>
      </c>
      <c r="C30" s="27">
        <v>935.9</v>
      </c>
      <c r="D30" s="9">
        <v>81.1</v>
      </c>
      <c r="E30" s="9">
        <v>77.8</v>
      </c>
      <c r="F30" s="9">
        <v>67.6</v>
      </c>
      <c r="G30" s="9">
        <v>72.5</v>
      </c>
      <c r="H30" s="16">
        <f t="shared" si="1"/>
        <v>74.75</v>
      </c>
    </row>
    <row r="31" spans="1:8" ht="15" customHeight="1" thickBot="1">
      <c r="A31" s="6">
        <v>25</v>
      </c>
      <c r="B31" s="7" t="s">
        <v>74</v>
      </c>
      <c r="C31" s="27">
        <v>4657.3</v>
      </c>
      <c r="D31" s="9">
        <v>75.6</v>
      </c>
      <c r="E31" s="9">
        <v>82.1</v>
      </c>
      <c r="F31" s="9">
        <v>55.3</v>
      </c>
      <c r="G31" s="9">
        <v>60.4</v>
      </c>
      <c r="H31" s="16">
        <f t="shared" si="1"/>
        <v>68.35</v>
      </c>
    </row>
    <row r="32" spans="1:8" ht="15" customHeight="1" thickBot="1">
      <c r="A32" s="6">
        <v>26</v>
      </c>
      <c r="B32" s="7" t="s">
        <v>13</v>
      </c>
      <c r="C32" s="9">
        <v>1415</v>
      </c>
      <c r="D32" s="9">
        <v>54.9</v>
      </c>
      <c r="E32" s="9">
        <v>70.5</v>
      </c>
      <c r="F32" s="9">
        <v>59.8</v>
      </c>
      <c r="G32" s="9">
        <v>66.1</v>
      </c>
      <c r="H32" s="16">
        <f t="shared" si="1"/>
        <v>62.824999999999996</v>
      </c>
    </row>
    <row r="33" spans="1:8" ht="15" customHeight="1" thickBot="1">
      <c r="A33" s="36" t="s">
        <v>10</v>
      </c>
      <c r="B33" s="37"/>
      <c r="C33" s="28">
        <f>SUM(C24,C25,C26,C27,C28,C29,C30,C31,C32)</f>
        <v>14142.599999999999</v>
      </c>
      <c r="D33" s="17">
        <f>AVERAGE(D24,D25,D26,D27,D28,D29,D30,D31,D32)</f>
        <v>79.96666666666665</v>
      </c>
      <c r="E33" s="17">
        <f>AVERAGE(E24,E25,E26,E27,E28,E29,E30,E31,E32)</f>
        <v>84.06666666666666</v>
      </c>
      <c r="F33" s="17">
        <f>AVERAGE(F24,F25,F26,F27,F28,F29,F30,F31,F32)</f>
        <v>71.98888888888888</v>
      </c>
      <c r="G33" s="8">
        <f>AVERAGE(G24,G25,G26,G27,G28,G29,G30,G31,G32)</f>
        <v>76.30000000000001</v>
      </c>
      <c r="H33" s="17">
        <f>AVERAGE(H24,H25,H26,H27,H28,H29,H30,H31,H32)</f>
        <v>78.08055555555556</v>
      </c>
    </row>
    <row r="34" spans="1:8" ht="17.25" thickBot="1">
      <c r="A34" s="33" t="s">
        <v>14</v>
      </c>
      <c r="B34" s="34"/>
      <c r="C34" s="34"/>
      <c r="D34" s="34"/>
      <c r="E34" s="34"/>
      <c r="F34" s="34"/>
      <c r="G34" s="34"/>
      <c r="H34" s="35"/>
    </row>
    <row r="35" spans="1:8" ht="15" customHeight="1" thickBot="1">
      <c r="A35" s="6">
        <v>27</v>
      </c>
      <c r="B35" s="7" t="s">
        <v>15</v>
      </c>
      <c r="C35" s="5">
        <v>14148</v>
      </c>
      <c r="D35" s="18">
        <v>89.59</v>
      </c>
      <c r="E35" s="18">
        <v>87.15</v>
      </c>
      <c r="F35" s="18">
        <v>87.77</v>
      </c>
      <c r="G35" s="5">
        <v>0</v>
      </c>
      <c r="H35" s="18">
        <f>AVERAGE(D35,E35,F35)</f>
        <v>88.17</v>
      </c>
    </row>
    <row r="36" spans="1:8" ht="15" customHeight="1" thickBot="1">
      <c r="A36" s="6">
        <v>28</v>
      </c>
      <c r="B36" s="7" t="s">
        <v>16</v>
      </c>
      <c r="C36" s="5">
        <v>4386</v>
      </c>
      <c r="D36" s="18">
        <v>89.13</v>
      </c>
      <c r="E36" s="18">
        <v>91.12</v>
      </c>
      <c r="F36" s="18">
        <v>91.79</v>
      </c>
      <c r="G36" s="5">
        <v>0</v>
      </c>
      <c r="H36" s="18">
        <f>AVERAGE(D36,E36,F36)</f>
        <v>90.68</v>
      </c>
    </row>
    <row r="37" spans="1:8" ht="15" customHeight="1" thickBot="1">
      <c r="A37" s="6">
        <v>29</v>
      </c>
      <c r="B37" s="7" t="s">
        <v>17</v>
      </c>
      <c r="C37" s="5">
        <v>5081</v>
      </c>
      <c r="D37" s="5">
        <v>93.7</v>
      </c>
      <c r="E37" s="18">
        <v>96.62</v>
      </c>
      <c r="F37" s="18">
        <v>98.84</v>
      </c>
      <c r="G37" s="5">
        <v>0</v>
      </c>
      <c r="H37" s="18">
        <f>AVERAGE(D37,E37,F37)</f>
        <v>96.38666666666666</v>
      </c>
    </row>
    <row r="38" spans="1:8" ht="15" customHeight="1" thickBot="1">
      <c r="A38" s="6">
        <v>30</v>
      </c>
      <c r="B38" s="7" t="s">
        <v>18</v>
      </c>
      <c r="C38" s="5">
        <v>13604</v>
      </c>
      <c r="D38" s="18">
        <v>96.39</v>
      </c>
      <c r="E38" s="5">
        <v>98.5</v>
      </c>
      <c r="F38" s="5">
        <v>99.5</v>
      </c>
      <c r="G38" s="5">
        <v>0</v>
      </c>
      <c r="H38" s="18">
        <f>AVERAGE(D38,E38,F38)</f>
        <v>98.13</v>
      </c>
    </row>
    <row r="39" spans="1:8" ht="15" customHeight="1" thickBot="1">
      <c r="A39" s="6">
        <v>31</v>
      </c>
      <c r="B39" s="7" t="s">
        <v>19</v>
      </c>
      <c r="C39" s="5">
        <v>5582</v>
      </c>
      <c r="D39" s="5">
        <v>87.3</v>
      </c>
      <c r="E39" s="18">
        <v>89.75</v>
      </c>
      <c r="F39" s="18">
        <v>83.61</v>
      </c>
      <c r="G39" s="5">
        <v>88.7</v>
      </c>
      <c r="H39" s="18">
        <f>AVERAGE(D39,E39,F39,G39)</f>
        <v>87.34</v>
      </c>
    </row>
    <row r="40" spans="1:8" ht="15" customHeight="1" thickBot="1">
      <c r="A40" s="6">
        <v>32</v>
      </c>
      <c r="B40" s="7" t="s">
        <v>20</v>
      </c>
      <c r="C40" s="5">
        <v>1580</v>
      </c>
      <c r="D40" s="18">
        <v>96.83</v>
      </c>
      <c r="E40" s="5">
        <v>99.9</v>
      </c>
      <c r="F40" s="5">
        <v>99.9</v>
      </c>
      <c r="G40" s="5">
        <v>0</v>
      </c>
      <c r="H40" s="18">
        <f>AVERAGE(D40,E40,F40)</f>
        <v>98.87666666666667</v>
      </c>
    </row>
    <row r="41" spans="1:8" ht="15" customHeight="1" thickBot="1">
      <c r="A41" s="6">
        <v>33</v>
      </c>
      <c r="B41" s="7" t="s">
        <v>21</v>
      </c>
      <c r="C41" s="5">
        <v>9778</v>
      </c>
      <c r="D41" s="18">
        <v>93.44</v>
      </c>
      <c r="E41" s="5">
        <v>90.9</v>
      </c>
      <c r="F41" s="18">
        <v>78.69</v>
      </c>
      <c r="G41" s="5">
        <v>85.4</v>
      </c>
      <c r="H41" s="18">
        <f>AVERAGE(D41,E41,F41,G41)</f>
        <v>87.10749999999999</v>
      </c>
    </row>
    <row r="42" spans="1:8" ht="15" customHeight="1" thickBot="1">
      <c r="A42" s="6">
        <v>34</v>
      </c>
      <c r="B42" s="7" t="s">
        <v>22</v>
      </c>
      <c r="C42" s="5">
        <v>13127</v>
      </c>
      <c r="D42" s="18">
        <v>92.98</v>
      </c>
      <c r="E42" s="5">
        <v>99.9</v>
      </c>
      <c r="F42" s="18">
        <v>97.55</v>
      </c>
      <c r="G42" s="18">
        <v>98.87</v>
      </c>
      <c r="H42" s="18">
        <f>AVERAGE(D42,E42,F42,G42)</f>
        <v>97.325</v>
      </c>
    </row>
    <row r="43" spans="1:8" ht="15" customHeight="1" thickBot="1">
      <c r="A43" s="6">
        <v>35</v>
      </c>
      <c r="B43" s="7" t="s">
        <v>23</v>
      </c>
      <c r="C43" s="5">
        <v>12855</v>
      </c>
      <c r="D43" s="18">
        <v>99.08</v>
      </c>
      <c r="E43" s="18">
        <v>99.31</v>
      </c>
      <c r="F43" s="18">
        <v>96.78</v>
      </c>
      <c r="G43" s="5">
        <v>0</v>
      </c>
      <c r="H43" s="18">
        <f aca="true" t="shared" si="2" ref="H43:H48">AVERAGE(D43,E43,F43)</f>
        <v>98.38999999999999</v>
      </c>
    </row>
    <row r="44" spans="1:8" ht="15" customHeight="1" thickBot="1">
      <c r="A44" s="6">
        <v>36</v>
      </c>
      <c r="B44" s="7" t="s">
        <v>24</v>
      </c>
      <c r="C44" s="5">
        <v>5807</v>
      </c>
      <c r="D44" s="18">
        <v>0.87</v>
      </c>
      <c r="E44" s="18">
        <v>98.41</v>
      </c>
      <c r="F44" s="5">
        <v>98.6</v>
      </c>
      <c r="G44" s="5">
        <v>0</v>
      </c>
      <c r="H44" s="18">
        <f t="shared" si="2"/>
        <v>65.96</v>
      </c>
    </row>
    <row r="45" spans="1:8" ht="15" customHeight="1" thickBot="1">
      <c r="A45" s="6">
        <v>37</v>
      </c>
      <c r="B45" s="7" t="s">
        <v>25</v>
      </c>
      <c r="C45" s="5">
        <v>3123</v>
      </c>
      <c r="D45" s="18">
        <v>68.47</v>
      </c>
      <c r="E45" s="18">
        <v>82.67</v>
      </c>
      <c r="F45" s="18">
        <v>51.98</v>
      </c>
      <c r="G45" s="5">
        <v>0</v>
      </c>
      <c r="H45" s="18">
        <f t="shared" si="2"/>
        <v>67.70666666666666</v>
      </c>
    </row>
    <row r="46" spans="1:8" ht="15" customHeight="1" thickBot="1">
      <c r="A46" s="6">
        <v>38</v>
      </c>
      <c r="B46" s="7" t="s">
        <v>26</v>
      </c>
      <c r="C46" s="5">
        <v>7018</v>
      </c>
      <c r="D46" s="5">
        <v>99.9</v>
      </c>
      <c r="E46" s="5">
        <v>99.9</v>
      </c>
      <c r="F46" s="18">
        <v>99.07</v>
      </c>
      <c r="G46" s="5">
        <v>0</v>
      </c>
      <c r="H46" s="18">
        <f t="shared" si="2"/>
        <v>99.62333333333333</v>
      </c>
    </row>
    <row r="47" spans="1:8" ht="15" customHeight="1" thickBot="1">
      <c r="A47" s="6">
        <v>39</v>
      </c>
      <c r="B47" s="7" t="s">
        <v>27</v>
      </c>
      <c r="C47" s="5">
        <v>9918</v>
      </c>
      <c r="D47" s="18">
        <v>99.51</v>
      </c>
      <c r="E47" s="18">
        <v>99.87</v>
      </c>
      <c r="F47" s="18">
        <v>99.48</v>
      </c>
      <c r="G47" s="5">
        <v>0</v>
      </c>
      <c r="H47" s="18">
        <f t="shared" si="2"/>
        <v>99.62</v>
      </c>
    </row>
    <row r="48" spans="1:8" ht="15" customHeight="1" thickBot="1">
      <c r="A48" s="6">
        <v>40</v>
      </c>
      <c r="B48" s="7" t="s">
        <v>28</v>
      </c>
      <c r="C48" s="5">
        <v>4583</v>
      </c>
      <c r="D48" s="18">
        <v>92.48</v>
      </c>
      <c r="E48" s="18">
        <v>99.88</v>
      </c>
      <c r="F48" s="18">
        <v>94.64</v>
      </c>
      <c r="G48" s="5">
        <v>0</v>
      </c>
      <c r="H48" s="18">
        <f t="shared" si="2"/>
        <v>95.66666666666667</v>
      </c>
    </row>
    <row r="49" spans="1:8" ht="15" customHeight="1" thickBot="1">
      <c r="A49" s="36" t="s">
        <v>10</v>
      </c>
      <c r="B49" s="37"/>
      <c r="C49" s="24">
        <f>SUM(C35,C36,C37,C38,C39,C40,C41,C42,C43,C44,C45,C46,C47,C48)</f>
        <v>110590</v>
      </c>
      <c r="D49" s="17">
        <f>AVERAGE(D35,D36,D37,D38,D39,D40,D41,D42,D43,D44,D45,D46,D47,D48)</f>
        <v>85.69071428571431</v>
      </c>
      <c r="E49" s="17">
        <f>AVERAGE(E35,E36,E37,E38,E39,E40,E41,E42,E43,E44,E45,E46,E47,E48)</f>
        <v>95.27714285714286</v>
      </c>
      <c r="F49" s="17">
        <f>AVERAGE(F35,F36,F37,F38,F39,F40,F41,F42,F43,F44,F45,F46,F47,F48)</f>
        <v>91.3</v>
      </c>
      <c r="G49" s="17">
        <f>AVERAGE(G35,G36,G37,G38,G39,G40,G41,G42,G43,G44,G45,G46,G47,G48)</f>
        <v>19.497857142857146</v>
      </c>
      <c r="H49" s="17">
        <f>AVERAGE(H35,H36,H37,H38,H39,H40,H41,H42,H43,H44,H45,H46,H47,H48)</f>
        <v>90.78446428571431</v>
      </c>
    </row>
    <row r="50" spans="1:8" ht="17.25" thickBot="1">
      <c r="A50" s="33" t="s">
        <v>50</v>
      </c>
      <c r="B50" s="34"/>
      <c r="C50" s="34"/>
      <c r="D50" s="34"/>
      <c r="E50" s="34"/>
      <c r="F50" s="34"/>
      <c r="G50" s="34"/>
      <c r="H50" s="35"/>
    </row>
    <row r="51" spans="1:8" ht="15" customHeight="1" thickBot="1">
      <c r="A51" s="6">
        <v>41</v>
      </c>
      <c r="B51" s="7" t="s">
        <v>75</v>
      </c>
      <c r="C51" s="26">
        <v>324.9</v>
      </c>
      <c r="D51" s="5">
        <v>96.2</v>
      </c>
      <c r="E51" s="5">
        <v>94.6</v>
      </c>
      <c r="F51" s="5">
        <v>94.5</v>
      </c>
      <c r="G51" s="5">
        <v>0</v>
      </c>
      <c r="H51" s="5">
        <f aca="true" t="shared" si="3" ref="H51:H64">AVERAGE(D51,E51,F51)</f>
        <v>95.10000000000001</v>
      </c>
    </row>
    <row r="52" spans="1:8" ht="15" customHeight="1" thickBot="1">
      <c r="A52" s="6">
        <v>42</v>
      </c>
      <c r="B52" s="7" t="s">
        <v>76</v>
      </c>
      <c r="C52" s="26">
        <v>1215.5</v>
      </c>
      <c r="D52" s="5">
        <v>36.5</v>
      </c>
      <c r="E52" s="5">
        <v>46.8</v>
      </c>
      <c r="F52" s="5">
        <v>44.9</v>
      </c>
      <c r="G52" s="5">
        <v>0</v>
      </c>
      <c r="H52" s="18">
        <f>AVERAGE(D52,E52,F52)</f>
        <v>42.73333333333333</v>
      </c>
    </row>
    <row r="53" spans="1:8" ht="15" customHeight="1" thickBot="1">
      <c r="A53" s="6">
        <v>43</v>
      </c>
      <c r="B53" s="7" t="s">
        <v>29</v>
      </c>
      <c r="C53" s="26">
        <v>8957.9</v>
      </c>
      <c r="D53" s="5">
        <v>90.7</v>
      </c>
      <c r="E53" s="5">
        <v>82.4</v>
      </c>
      <c r="F53" s="5">
        <v>84.5</v>
      </c>
      <c r="G53" s="5">
        <v>92.1</v>
      </c>
      <c r="H53" s="18">
        <f>AVERAGE(D53,E53,F53,G53)</f>
        <v>87.42500000000001</v>
      </c>
    </row>
    <row r="54" spans="1:8" ht="15" customHeight="1" thickBot="1">
      <c r="A54" s="6">
        <v>44</v>
      </c>
      <c r="B54" s="7" t="s">
        <v>77</v>
      </c>
      <c r="C54" s="26">
        <v>2192.7</v>
      </c>
      <c r="D54" s="5">
        <v>76.4</v>
      </c>
      <c r="E54" s="5">
        <v>88.6</v>
      </c>
      <c r="F54" s="5">
        <v>89.5</v>
      </c>
      <c r="G54" s="5">
        <v>0</v>
      </c>
      <c r="H54" s="18">
        <f>AVERAGE(D54,E54,F54)</f>
        <v>84.83333333333333</v>
      </c>
    </row>
    <row r="55" spans="1:8" ht="15" customHeight="1" thickBot="1">
      <c r="A55" s="6">
        <v>45</v>
      </c>
      <c r="B55" s="7" t="s">
        <v>78</v>
      </c>
      <c r="C55" s="26">
        <v>9904.7</v>
      </c>
      <c r="D55" s="5">
        <v>41.6</v>
      </c>
      <c r="E55" s="5">
        <v>74.1</v>
      </c>
      <c r="F55" s="5">
        <v>73.6</v>
      </c>
      <c r="G55" s="5">
        <v>0</v>
      </c>
      <c r="H55" s="5">
        <f>AVERAGE(D55,E55,F55)</f>
        <v>63.099999999999994</v>
      </c>
    </row>
    <row r="56" spans="1:8" ht="15" customHeight="1" thickBot="1">
      <c r="A56" s="6">
        <v>46</v>
      </c>
      <c r="B56" s="7" t="s">
        <v>79</v>
      </c>
      <c r="C56" s="5">
        <v>7466</v>
      </c>
      <c r="D56" s="5">
        <v>73.7</v>
      </c>
      <c r="E56" s="5">
        <v>79.9</v>
      </c>
      <c r="F56" s="5">
        <v>83.3</v>
      </c>
      <c r="G56" s="5">
        <v>85.2</v>
      </c>
      <c r="H56" s="18">
        <f>AVERAGE(D56,E56,F56,G56)</f>
        <v>80.525</v>
      </c>
    </row>
    <row r="57" spans="1:8" ht="15" customHeight="1" thickBot="1">
      <c r="A57" s="36" t="s">
        <v>10</v>
      </c>
      <c r="B57" s="37"/>
      <c r="C57" s="28">
        <f>SUM(C51:C56)</f>
        <v>30061.7</v>
      </c>
      <c r="D57" s="17">
        <f>AVERAGE(D51:D56)</f>
        <v>69.18333333333332</v>
      </c>
      <c r="E57" s="17">
        <f>AVERAGE(E51:E56)</f>
        <v>77.73333333333333</v>
      </c>
      <c r="F57" s="17">
        <f>AVERAGE(F51:F56)</f>
        <v>78.38333333333334</v>
      </c>
      <c r="G57" s="17">
        <f>AVERAGE(G51:G56)</f>
        <v>29.55</v>
      </c>
      <c r="H57" s="17">
        <f>AVERAGE(H51:H56)</f>
        <v>75.61944444444445</v>
      </c>
    </row>
    <row r="58" spans="1:8" ht="15" customHeight="1" thickBot="1">
      <c r="A58" s="33" t="s">
        <v>49</v>
      </c>
      <c r="B58" s="34"/>
      <c r="C58" s="34"/>
      <c r="D58" s="34"/>
      <c r="E58" s="34"/>
      <c r="F58" s="34"/>
      <c r="G58" s="34"/>
      <c r="H58" s="35"/>
    </row>
    <row r="59" spans="1:8" ht="15" customHeight="1" thickBot="1">
      <c r="A59" s="6">
        <v>47</v>
      </c>
      <c r="B59" s="7" t="s">
        <v>80</v>
      </c>
      <c r="C59" s="26">
        <v>2578.7</v>
      </c>
      <c r="D59" s="5">
        <v>74.6</v>
      </c>
      <c r="E59" s="5">
        <v>79.8</v>
      </c>
      <c r="F59" s="5">
        <v>84.6</v>
      </c>
      <c r="G59" s="5">
        <v>0</v>
      </c>
      <c r="H59" s="18">
        <f t="shared" si="3"/>
        <v>79.66666666666666</v>
      </c>
    </row>
    <row r="60" spans="1:8" ht="15" customHeight="1" thickBot="1">
      <c r="A60" s="6">
        <v>48</v>
      </c>
      <c r="B60" s="7" t="s">
        <v>81</v>
      </c>
      <c r="C60" s="26">
        <v>763.2</v>
      </c>
      <c r="D60" s="5">
        <v>97.2</v>
      </c>
      <c r="E60" s="5">
        <v>97.8</v>
      </c>
      <c r="F60" s="5">
        <v>98.7</v>
      </c>
      <c r="G60" s="5">
        <v>0</v>
      </c>
      <c r="H60" s="5">
        <f t="shared" si="3"/>
        <v>97.89999999999999</v>
      </c>
    </row>
    <row r="61" spans="1:8" ht="15" customHeight="1" thickBot="1">
      <c r="A61" s="6">
        <v>49</v>
      </c>
      <c r="B61" s="7" t="s">
        <v>82</v>
      </c>
      <c r="C61" s="26">
        <v>1713.5</v>
      </c>
      <c r="D61" s="5">
        <v>96.2</v>
      </c>
      <c r="E61" s="5">
        <v>96.5</v>
      </c>
      <c r="F61" s="5">
        <v>96.7</v>
      </c>
      <c r="G61" s="5">
        <v>0</v>
      </c>
      <c r="H61" s="18">
        <f t="shared" si="3"/>
        <v>96.46666666666665</v>
      </c>
    </row>
    <row r="62" spans="1:8" ht="15" customHeight="1" thickBot="1">
      <c r="A62" s="6">
        <v>50</v>
      </c>
      <c r="B62" s="7" t="s">
        <v>83</v>
      </c>
      <c r="C62" s="26">
        <v>2907.3</v>
      </c>
      <c r="D62" s="5">
        <v>92.1</v>
      </c>
      <c r="E62" s="5">
        <v>94.5</v>
      </c>
      <c r="F62" s="5">
        <v>97.6</v>
      </c>
      <c r="G62" s="5">
        <v>0</v>
      </c>
      <c r="H62" s="18">
        <f t="shared" si="3"/>
        <v>94.73333333333333</v>
      </c>
    </row>
    <row r="63" spans="1:8" ht="15" customHeight="1" thickBot="1">
      <c r="A63" s="6">
        <v>51</v>
      </c>
      <c r="B63" s="7" t="s">
        <v>84</v>
      </c>
      <c r="C63" s="26">
        <v>1632.5</v>
      </c>
      <c r="D63" s="5">
        <v>88.7</v>
      </c>
      <c r="E63" s="5">
        <v>93.5</v>
      </c>
      <c r="F63" s="5">
        <v>93.8</v>
      </c>
      <c r="G63" s="5">
        <v>0</v>
      </c>
      <c r="H63" s="18">
        <f t="shared" si="3"/>
        <v>92</v>
      </c>
    </row>
    <row r="64" spans="1:8" ht="15" customHeight="1" thickBot="1">
      <c r="A64" s="6">
        <v>52</v>
      </c>
      <c r="B64" s="7" t="s">
        <v>85</v>
      </c>
      <c r="C64" s="26">
        <v>644.8</v>
      </c>
      <c r="D64" s="5">
        <v>51.1</v>
      </c>
      <c r="E64" s="5">
        <v>99.9</v>
      </c>
      <c r="F64" s="5">
        <v>99.9</v>
      </c>
      <c r="G64" s="5">
        <v>0</v>
      </c>
      <c r="H64" s="18">
        <f t="shared" si="3"/>
        <v>83.63333333333334</v>
      </c>
    </row>
    <row r="65" spans="1:8" ht="15" customHeight="1" thickBot="1">
      <c r="A65" s="6">
        <v>53</v>
      </c>
      <c r="B65" s="7" t="s">
        <v>30</v>
      </c>
      <c r="C65" s="26">
        <v>4294.8</v>
      </c>
      <c r="D65" s="5">
        <v>73.8</v>
      </c>
      <c r="E65" s="5">
        <v>78.6</v>
      </c>
      <c r="F65" s="5">
        <v>88.8</v>
      </c>
      <c r="G65" s="5">
        <v>0</v>
      </c>
      <c r="H65" s="5">
        <f>AVERAGE(D65,E65,F65)</f>
        <v>80.39999999999999</v>
      </c>
    </row>
    <row r="66" spans="1:8" ht="15" customHeight="1" thickBot="1">
      <c r="A66" s="36" t="s">
        <v>10</v>
      </c>
      <c r="B66" s="37"/>
      <c r="C66" s="28">
        <f>SUM(C59:C65)</f>
        <v>14534.8</v>
      </c>
      <c r="D66" s="17">
        <f>AVERAGE(D59:D65)</f>
        <v>81.95714285714287</v>
      </c>
      <c r="E66" s="17">
        <f>AVERAGE(E59:E65)</f>
        <v>91.51428571428572</v>
      </c>
      <c r="F66" s="17">
        <f>AVERAGE(F59:F65)</f>
        <v>94.3</v>
      </c>
      <c r="G66" s="17">
        <f>AVERAGE(G59:G65)</f>
        <v>0</v>
      </c>
      <c r="H66" s="17">
        <f>AVERAGE(H59:H65)</f>
        <v>89.25714285714285</v>
      </c>
    </row>
    <row r="67" spans="1:8" ht="17.25" thickBot="1">
      <c r="A67" s="33" t="s">
        <v>31</v>
      </c>
      <c r="B67" s="34"/>
      <c r="C67" s="34"/>
      <c r="D67" s="34"/>
      <c r="E67" s="34"/>
      <c r="F67" s="34"/>
      <c r="G67" s="34"/>
      <c r="H67" s="35"/>
    </row>
    <row r="68" spans="1:8" ht="15" customHeight="1" thickBot="1">
      <c r="A68" s="6">
        <v>54</v>
      </c>
      <c r="B68" s="7" t="s">
        <v>86</v>
      </c>
      <c r="C68" s="5">
        <v>1302</v>
      </c>
      <c r="D68" s="5">
        <v>90.3</v>
      </c>
      <c r="E68" s="5">
        <v>85.2</v>
      </c>
      <c r="F68" s="5">
        <v>92.3</v>
      </c>
      <c r="G68" s="5">
        <v>0</v>
      </c>
      <c r="H68" s="18">
        <f>AVERAGE(D68,E68,F68)</f>
        <v>89.26666666666667</v>
      </c>
    </row>
    <row r="69" spans="1:8" ht="15" customHeight="1" thickBot="1">
      <c r="A69" s="6">
        <v>55</v>
      </c>
      <c r="B69" s="7" t="s">
        <v>87</v>
      </c>
      <c r="C69" s="26">
        <v>4565.6</v>
      </c>
      <c r="D69" s="5">
        <v>70.3</v>
      </c>
      <c r="E69" s="18">
        <v>76</v>
      </c>
      <c r="F69" s="5">
        <v>63.2</v>
      </c>
      <c r="G69" s="5">
        <v>0</v>
      </c>
      <c r="H69" s="18">
        <f>AVERAGE(D69,E69,F69)</f>
        <v>69.83333333333333</v>
      </c>
    </row>
    <row r="70" spans="1:8" ht="15" customHeight="1" thickBot="1">
      <c r="A70" s="12">
        <v>56</v>
      </c>
      <c r="B70" s="1" t="s">
        <v>88</v>
      </c>
      <c r="C70" s="12">
        <v>7009</v>
      </c>
      <c r="D70" s="19">
        <v>56</v>
      </c>
      <c r="E70" s="19">
        <v>62</v>
      </c>
      <c r="F70" s="19">
        <v>43</v>
      </c>
      <c r="G70" s="12">
        <v>0</v>
      </c>
      <c r="H70" s="19">
        <f>AVERAGE(D70,E70,F70)</f>
        <v>53.666666666666664</v>
      </c>
    </row>
    <row r="71" spans="1:8" ht="15" customHeight="1" thickBot="1">
      <c r="A71" s="20">
        <v>57</v>
      </c>
      <c r="B71" s="21" t="s">
        <v>32</v>
      </c>
      <c r="C71" s="13">
        <v>2970</v>
      </c>
      <c r="D71" s="22">
        <v>55</v>
      </c>
      <c r="E71" s="22">
        <v>71</v>
      </c>
      <c r="F71" s="22">
        <v>42</v>
      </c>
      <c r="G71" s="13">
        <v>0</v>
      </c>
      <c r="H71" s="22">
        <f>AVERAGE(D71,E71,F71)</f>
        <v>56</v>
      </c>
    </row>
    <row r="72" spans="1:8" ht="15" customHeight="1" thickBot="1">
      <c r="A72" s="6">
        <v>58</v>
      </c>
      <c r="B72" s="7" t="s">
        <v>89</v>
      </c>
      <c r="C72" s="26">
        <v>1228.8</v>
      </c>
      <c r="D72" s="18">
        <v>77</v>
      </c>
      <c r="E72" s="18">
        <v>95</v>
      </c>
      <c r="F72" s="5">
        <v>52.3</v>
      </c>
      <c r="G72" s="18">
        <v>74</v>
      </c>
      <c r="H72" s="18">
        <f>AVERAGE(D72,E72,F72,G72)</f>
        <v>74.575</v>
      </c>
    </row>
    <row r="73" spans="1:8" ht="15" customHeight="1" thickBot="1">
      <c r="A73" s="6">
        <v>59</v>
      </c>
      <c r="B73" s="7" t="s">
        <v>33</v>
      </c>
      <c r="C73" s="5">
        <v>1720</v>
      </c>
      <c r="D73" s="18">
        <v>64</v>
      </c>
      <c r="E73" s="18">
        <v>70</v>
      </c>
      <c r="F73" s="18">
        <v>38</v>
      </c>
      <c r="G73" s="5">
        <v>0</v>
      </c>
      <c r="H73" s="18">
        <f>AVERAGE(D73,E73,F73)</f>
        <v>57.333333333333336</v>
      </c>
    </row>
    <row r="74" spans="1:8" ht="15" customHeight="1" thickBot="1">
      <c r="A74" s="36" t="s">
        <v>10</v>
      </c>
      <c r="B74" s="37"/>
      <c r="C74" s="28">
        <f>SUM(C68,C69,C70,C71,C72,C73)</f>
        <v>18795.4</v>
      </c>
      <c r="D74" s="17">
        <f>AVERAGE(D68,D69,D70,D71,D72,D73)</f>
        <v>68.76666666666667</v>
      </c>
      <c r="E74" s="17">
        <f>AVERAGE(E68,E69,E70,E71,E72,E73)</f>
        <v>76.53333333333333</v>
      </c>
      <c r="F74" s="17">
        <f>AVERAGE(F68,F69,F70,F71,F72,F73)</f>
        <v>55.13333333333333</v>
      </c>
      <c r="G74" s="17">
        <f>AVERAGE(G68,G69,G70,G71,G72,G73)</f>
        <v>12.333333333333334</v>
      </c>
      <c r="H74" s="17">
        <f>AVERAGE(H68,H69,H70,H71,H72,H73)</f>
        <v>66.77916666666665</v>
      </c>
    </row>
    <row r="75" spans="1:8" ht="15.75" customHeight="1" thickBot="1">
      <c r="A75" s="41" t="s">
        <v>34</v>
      </c>
      <c r="B75" s="42"/>
      <c r="C75" s="42"/>
      <c r="D75" s="42"/>
      <c r="E75" s="42"/>
      <c r="F75" s="42"/>
      <c r="G75" s="42"/>
      <c r="H75" s="43"/>
    </row>
    <row r="76" spans="1:8" ht="15" customHeight="1" thickBot="1">
      <c r="A76" s="12">
        <v>60</v>
      </c>
      <c r="B76" s="10" t="s">
        <v>47</v>
      </c>
      <c r="C76" s="29">
        <v>3528.7</v>
      </c>
      <c r="D76" s="19">
        <v>57</v>
      </c>
      <c r="E76" s="19">
        <v>63</v>
      </c>
      <c r="F76" s="19">
        <v>24</v>
      </c>
      <c r="G76" s="12">
        <v>0</v>
      </c>
      <c r="H76" s="19">
        <f>AVERAGE(D76,E76,F76)</f>
        <v>48</v>
      </c>
    </row>
    <row r="77" spans="1:8" ht="15" customHeight="1" thickBot="1">
      <c r="A77" s="20">
        <v>61</v>
      </c>
      <c r="B77" s="21" t="s">
        <v>35</v>
      </c>
      <c r="C77" s="13">
        <v>2807</v>
      </c>
      <c r="D77" s="22">
        <v>62</v>
      </c>
      <c r="E77" s="22">
        <v>77</v>
      </c>
      <c r="F77" s="22">
        <v>64</v>
      </c>
      <c r="G77" s="13">
        <v>0</v>
      </c>
      <c r="H77" s="22">
        <f>AVERAGE(D77,E77,F77)</f>
        <v>67.66666666666667</v>
      </c>
    </row>
    <row r="78" spans="1:8" ht="15" customHeight="1" thickBot="1">
      <c r="A78" s="6">
        <v>62</v>
      </c>
      <c r="B78" s="7" t="s">
        <v>36</v>
      </c>
      <c r="C78" s="5">
        <v>3338</v>
      </c>
      <c r="D78" s="18">
        <v>76</v>
      </c>
      <c r="E78" s="18">
        <v>90</v>
      </c>
      <c r="F78" s="18">
        <v>80</v>
      </c>
      <c r="G78" s="5">
        <v>0</v>
      </c>
      <c r="H78" s="18">
        <f>AVERAGE(D78,E78,F78)</f>
        <v>82</v>
      </c>
    </row>
    <row r="79" spans="1:8" ht="15" customHeight="1" thickBot="1">
      <c r="A79" s="6">
        <v>63</v>
      </c>
      <c r="B79" s="7" t="s">
        <v>37</v>
      </c>
      <c r="C79" s="26">
        <v>16086.2</v>
      </c>
      <c r="D79" s="18">
        <v>23</v>
      </c>
      <c r="E79" s="18">
        <v>48</v>
      </c>
      <c r="F79" s="18">
        <v>70</v>
      </c>
      <c r="G79" s="5">
        <v>0</v>
      </c>
      <c r="H79" s="18">
        <f>AVERAGE(D79,E79,F79)</f>
        <v>47</v>
      </c>
    </row>
    <row r="80" spans="1:8" ht="15" customHeight="1" thickBot="1">
      <c r="A80" s="6">
        <v>64</v>
      </c>
      <c r="B80" s="7" t="s">
        <v>38</v>
      </c>
      <c r="C80" s="18">
        <v>2921.14</v>
      </c>
      <c r="D80" s="18">
        <v>50</v>
      </c>
      <c r="E80" s="18">
        <v>51</v>
      </c>
      <c r="F80" s="18">
        <v>55</v>
      </c>
      <c r="G80" s="5">
        <v>0</v>
      </c>
      <c r="H80" s="18">
        <f>AVERAGE(D80,E80,F80)</f>
        <v>52</v>
      </c>
    </row>
    <row r="81" spans="1:8" ht="15" customHeight="1" thickBot="1">
      <c r="A81" s="6">
        <v>65</v>
      </c>
      <c r="B81" s="7" t="s">
        <v>90</v>
      </c>
      <c r="C81" s="26">
        <v>6852.9</v>
      </c>
      <c r="D81" s="18">
        <v>73</v>
      </c>
      <c r="E81" s="18">
        <v>80</v>
      </c>
      <c r="F81" s="18">
        <v>81</v>
      </c>
      <c r="G81" s="18">
        <v>76</v>
      </c>
      <c r="H81" s="5">
        <f>AVERAGE(D81,E81,F81,G81)</f>
        <v>77.5</v>
      </c>
    </row>
    <row r="82" spans="1:8" ht="15" customHeight="1" thickBot="1">
      <c r="A82" s="6">
        <v>66</v>
      </c>
      <c r="B82" s="7" t="s">
        <v>91</v>
      </c>
      <c r="C82" s="26">
        <v>10318.5</v>
      </c>
      <c r="D82" s="18">
        <v>63</v>
      </c>
      <c r="E82" s="18">
        <v>87</v>
      </c>
      <c r="F82" s="18">
        <v>66</v>
      </c>
      <c r="G82" s="18">
        <v>84</v>
      </c>
      <c r="H82" s="18">
        <f>AVERAGE(D82,E82,F82,G82)</f>
        <v>75</v>
      </c>
    </row>
    <row r="83" spans="1:8" ht="15" customHeight="1" thickBot="1">
      <c r="A83" s="6">
        <v>67</v>
      </c>
      <c r="B83" s="7" t="s">
        <v>92</v>
      </c>
      <c r="C83" s="5">
        <v>4334</v>
      </c>
      <c r="D83" s="18">
        <v>37</v>
      </c>
      <c r="E83" s="18">
        <v>21</v>
      </c>
      <c r="F83" s="18">
        <v>14</v>
      </c>
      <c r="G83" s="26">
        <v>0</v>
      </c>
      <c r="H83" s="18">
        <f>AVERAGE(D83,E83,F83)</f>
        <v>24</v>
      </c>
    </row>
    <row r="84" spans="1:8" ht="15" customHeight="1" thickBot="1">
      <c r="A84" s="6">
        <v>68</v>
      </c>
      <c r="B84" s="7" t="s">
        <v>93</v>
      </c>
      <c r="C84" s="26">
        <v>3987.3</v>
      </c>
      <c r="D84" s="18">
        <v>70</v>
      </c>
      <c r="E84" s="18">
        <v>84</v>
      </c>
      <c r="F84" s="18">
        <v>80</v>
      </c>
      <c r="G84" s="18">
        <v>77</v>
      </c>
      <c r="H84" s="18">
        <f>AVERAGE(D84,E84,F84,G84)</f>
        <v>77.75</v>
      </c>
    </row>
    <row r="85" spans="1:8" ht="15" customHeight="1" thickBot="1">
      <c r="A85" s="6">
        <v>69</v>
      </c>
      <c r="B85" s="7" t="s">
        <v>39</v>
      </c>
      <c r="C85" s="26">
        <v>14136.2</v>
      </c>
      <c r="D85" s="18">
        <v>45</v>
      </c>
      <c r="E85" s="18">
        <v>68</v>
      </c>
      <c r="F85" s="18">
        <v>49</v>
      </c>
      <c r="G85" s="26">
        <v>0</v>
      </c>
      <c r="H85" s="18">
        <f>AVERAGE(D85,E85,F85)</f>
        <v>54</v>
      </c>
    </row>
    <row r="86" spans="1:8" ht="15" customHeight="1" thickBot="1">
      <c r="A86" s="6">
        <v>70</v>
      </c>
      <c r="B86" s="7" t="s">
        <v>40</v>
      </c>
      <c r="C86" s="26">
        <v>7310.01</v>
      </c>
      <c r="D86" s="18">
        <v>40</v>
      </c>
      <c r="E86" s="18">
        <v>43</v>
      </c>
      <c r="F86" s="18">
        <v>18</v>
      </c>
      <c r="G86" s="26">
        <v>0</v>
      </c>
      <c r="H86" s="18">
        <f>AVERAGE(D86,E86,F86)</f>
        <v>33.666666666666664</v>
      </c>
    </row>
    <row r="87" spans="1:8" ht="15" customHeight="1" thickBot="1">
      <c r="A87" s="6">
        <v>71</v>
      </c>
      <c r="B87" s="7" t="s">
        <v>94</v>
      </c>
      <c r="C87" s="5">
        <v>12772</v>
      </c>
      <c r="D87" s="18">
        <v>56</v>
      </c>
      <c r="E87" s="18">
        <v>69</v>
      </c>
      <c r="F87" s="18">
        <v>59</v>
      </c>
      <c r="G87" s="18">
        <v>55</v>
      </c>
      <c r="H87" s="18">
        <f>AVERAGE(D87,E87,F87,G87)</f>
        <v>59.75</v>
      </c>
    </row>
    <row r="88" spans="1:8" ht="15" customHeight="1" thickBot="1">
      <c r="A88" s="6"/>
      <c r="B88" s="11" t="s">
        <v>10</v>
      </c>
      <c r="C88" s="28">
        <f>SUM(C76,C77,C78,C79,C80,C81,C82,C83,C84,C85,C86,C87)</f>
        <v>88391.95</v>
      </c>
      <c r="D88" s="17">
        <f>AVERAGE(D76,D77,D78,D79,D80,D81,D82,D83,D84,D85,D86,D87)</f>
        <v>54.333333333333336</v>
      </c>
      <c r="E88" s="17">
        <f>AVERAGE(E76,E77,E78,E79,E80,E81,E82,E83,E84,E85,E86,E87)</f>
        <v>65.08333333333333</v>
      </c>
      <c r="F88" s="17">
        <f>AVERAGE(F76,F77,F78,F79,F80,F81,F82,F83,F84,F85,F86,F87)</f>
        <v>55</v>
      </c>
      <c r="G88" s="17">
        <f>AVERAGE(G76,G77,G78,G79,G80,G81,G82,G83,G84,G85,G86,G87)</f>
        <v>24.333333333333332</v>
      </c>
      <c r="H88" s="17">
        <f>AVERAGE(H76,H77,H78,H79,H80,H81,H82,H83,H84,H85,H86,H87)</f>
        <v>58.19444444444445</v>
      </c>
    </row>
    <row r="89" spans="1:8" ht="15.75" customHeight="1" thickBot="1">
      <c r="A89" s="33" t="s">
        <v>41</v>
      </c>
      <c r="B89" s="34"/>
      <c r="C89" s="34"/>
      <c r="D89" s="34"/>
      <c r="E89" s="34"/>
      <c r="F89" s="34"/>
      <c r="G89" s="34"/>
      <c r="H89" s="35"/>
    </row>
    <row r="90" spans="1:8" ht="15" customHeight="1" thickBot="1">
      <c r="A90" s="6">
        <v>72</v>
      </c>
      <c r="B90" s="7" t="s">
        <v>95</v>
      </c>
      <c r="C90" s="5">
        <v>874</v>
      </c>
      <c r="D90" s="5">
        <v>75.7</v>
      </c>
      <c r="E90" s="5">
        <v>73.8</v>
      </c>
      <c r="F90" s="5">
        <v>79.5</v>
      </c>
      <c r="G90" s="5">
        <v>0</v>
      </c>
      <c r="H90" s="18">
        <f aca="true" t="shared" si="4" ref="H90:H97">AVERAGE(D90,E90,F90)</f>
        <v>76.33333333333333</v>
      </c>
    </row>
    <row r="91" spans="1:8" ht="15" customHeight="1" thickBot="1">
      <c r="A91" s="6">
        <v>73</v>
      </c>
      <c r="B91" s="7" t="s">
        <v>96</v>
      </c>
      <c r="C91" s="5">
        <v>951</v>
      </c>
      <c r="D91" s="18">
        <v>32</v>
      </c>
      <c r="E91" s="5">
        <v>30.7</v>
      </c>
      <c r="F91" s="5">
        <v>29.1</v>
      </c>
      <c r="G91" s="5">
        <v>0</v>
      </c>
      <c r="H91" s="5">
        <f t="shared" si="4"/>
        <v>30.600000000000005</v>
      </c>
    </row>
    <row r="92" spans="1:8" ht="15" customHeight="1" thickBot="1">
      <c r="A92" s="6">
        <v>74</v>
      </c>
      <c r="B92" s="7" t="s">
        <v>97</v>
      </c>
      <c r="C92" s="5">
        <v>949</v>
      </c>
      <c r="D92" s="5">
        <v>35.3</v>
      </c>
      <c r="E92" s="5">
        <v>30.3</v>
      </c>
      <c r="F92" s="5">
        <v>27.9</v>
      </c>
      <c r="G92" s="5">
        <v>0</v>
      </c>
      <c r="H92" s="18">
        <f t="shared" si="4"/>
        <v>31.166666666666668</v>
      </c>
    </row>
    <row r="93" spans="1:8" ht="15" customHeight="1" thickBot="1">
      <c r="A93" s="6">
        <v>75</v>
      </c>
      <c r="B93" s="7" t="s">
        <v>42</v>
      </c>
      <c r="C93" s="5">
        <v>1340</v>
      </c>
      <c r="D93" s="5">
        <v>43.4</v>
      </c>
      <c r="E93" s="5">
        <v>33</v>
      </c>
      <c r="F93" s="5">
        <v>43.3</v>
      </c>
      <c r="G93" s="5">
        <v>0</v>
      </c>
      <c r="H93" s="5">
        <f t="shared" si="4"/>
        <v>39.9</v>
      </c>
    </row>
    <row r="94" spans="1:8" ht="15" customHeight="1" thickBot="1">
      <c r="A94" s="6">
        <v>76</v>
      </c>
      <c r="B94" s="7" t="s">
        <v>43</v>
      </c>
      <c r="C94" s="5">
        <v>372</v>
      </c>
      <c r="D94" s="5">
        <v>64.5</v>
      </c>
      <c r="E94" s="5">
        <v>77.4</v>
      </c>
      <c r="F94" s="5">
        <v>65.9</v>
      </c>
      <c r="G94" s="5">
        <v>0</v>
      </c>
      <c r="H94" s="18">
        <f t="shared" si="4"/>
        <v>69.26666666666667</v>
      </c>
    </row>
    <row r="95" spans="1:8" ht="15" customHeight="1" thickBot="1">
      <c r="A95" s="6">
        <v>77</v>
      </c>
      <c r="B95" s="7" t="s">
        <v>44</v>
      </c>
      <c r="C95" s="5">
        <v>1652</v>
      </c>
      <c r="D95" s="5">
        <v>79.8</v>
      </c>
      <c r="E95" s="5">
        <v>76.3</v>
      </c>
      <c r="F95" s="5">
        <v>39.7</v>
      </c>
      <c r="G95" s="5">
        <v>0</v>
      </c>
      <c r="H95" s="18">
        <f t="shared" si="4"/>
        <v>65.26666666666667</v>
      </c>
    </row>
    <row r="96" spans="1:8" ht="15" customHeight="1" thickBot="1">
      <c r="A96" s="6">
        <v>78</v>
      </c>
      <c r="B96" s="7" t="s">
        <v>98</v>
      </c>
      <c r="C96" s="5">
        <v>1425</v>
      </c>
      <c r="D96" s="18">
        <v>61</v>
      </c>
      <c r="E96" s="5">
        <v>53.8</v>
      </c>
      <c r="F96" s="5">
        <v>18.8</v>
      </c>
      <c r="G96" s="5">
        <v>0</v>
      </c>
      <c r="H96" s="18">
        <f t="shared" si="4"/>
        <v>44.53333333333333</v>
      </c>
    </row>
    <row r="97" spans="1:8" ht="15" customHeight="1" thickBot="1">
      <c r="A97" s="6">
        <v>79</v>
      </c>
      <c r="B97" s="7" t="s">
        <v>45</v>
      </c>
      <c r="C97" s="5">
        <v>238</v>
      </c>
      <c r="D97" s="5">
        <v>56.3</v>
      </c>
      <c r="E97" s="18">
        <v>51</v>
      </c>
      <c r="F97" s="5">
        <v>62.8</v>
      </c>
      <c r="G97" s="5">
        <v>0</v>
      </c>
      <c r="H97" s="5">
        <f t="shared" si="4"/>
        <v>56.699999999999996</v>
      </c>
    </row>
    <row r="98" spans="1:8" ht="15" customHeight="1" thickBot="1">
      <c r="A98" s="36" t="s">
        <v>10</v>
      </c>
      <c r="B98" s="37"/>
      <c r="C98" s="8">
        <f>SUM(C90,C91,C92,C93,C94,C95,C96,C97)</f>
        <v>7801</v>
      </c>
      <c r="D98" s="17">
        <f>AVERAGE(D90,D91,D92,D93,D94,D95,D96,D97)</f>
        <v>56</v>
      </c>
      <c r="E98" s="17">
        <f>AVERAGE(E90,E91,E92,E93,E94,E95,E96,E97)</f>
        <v>53.2875</v>
      </c>
      <c r="F98" s="17">
        <f>AVERAGE(F90,F91,F92,F93,F94,F95,F96,F97)</f>
        <v>45.87500000000001</v>
      </c>
      <c r="G98" s="8">
        <v>0</v>
      </c>
      <c r="H98" s="17">
        <f>AVERAGE(H90,H91,H92,H93,H94,H95,H96,H97)</f>
        <v>51.720833333333324</v>
      </c>
    </row>
    <row r="99" spans="1:8" ht="6.75" customHeight="1" thickBot="1">
      <c r="A99" s="38"/>
      <c r="B99" s="39"/>
      <c r="C99" s="39"/>
      <c r="D99" s="39"/>
      <c r="E99" s="39"/>
      <c r="F99" s="39"/>
      <c r="G99" s="39"/>
      <c r="H99" s="40"/>
    </row>
    <row r="100" spans="1:8" ht="28.5" customHeight="1" thickBot="1">
      <c r="A100" s="31" t="s">
        <v>46</v>
      </c>
      <c r="B100" s="32"/>
      <c r="C100" s="25">
        <f>SUM(C22,C33,C49,C57,C66,C74,C88,C98)</f>
        <v>401586.57</v>
      </c>
      <c r="D100" s="23">
        <f>AVERAGE(D22,D33,D49,D57,D66,D74,D88,D98)</f>
        <v>74.07965861344537</v>
      </c>
      <c r="E100" s="23">
        <f>AVERAGE(E22,E33,E49,E57,E66,E74,E88,E98)</f>
        <v>79.89334646358544</v>
      </c>
      <c r="F100" s="23">
        <f>AVERAGE(F22,F33,F49,F57,F66,F74,F88,F98)</f>
        <v>73.71279003267973</v>
      </c>
      <c r="G100" s="23">
        <f>AVERAGE(G22,G33,G49,G57,G66,G74,G88,G98)</f>
        <v>30.297183123249308</v>
      </c>
      <c r="H100" s="23">
        <f>AVERAGE(H22,H33,H49,H57,H66,H74,H88,H98)</f>
        <v>75.91576870331465</v>
      </c>
    </row>
  </sheetData>
  <sheetProtection/>
  <mergeCells count="23">
    <mergeCell ref="A58:H58"/>
    <mergeCell ref="A1:A3"/>
    <mergeCell ref="C1:C3"/>
    <mergeCell ref="D1:G1"/>
    <mergeCell ref="H1:H3"/>
    <mergeCell ref="E2:E3"/>
    <mergeCell ref="F2:F3"/>
    <mergeCell ref="A67:H67"/>
    <mergeCell ref="A34:H34"/>
    <mergeCell ref="A49:B49"/>
    <mergeCell ref="A50:H50"/>
    <mergeCell ref="A66:B66"/>
    <mergeCell ref="A4:H4"/>
    <mergeCell ref="A22:B22"/>
    <mergeCell ref="A23:H23"/>
    <mergeCell ref="A33:B33"/>
    <mergeCell ref="A57:B57"/>
    <mergeCell ref="A100:B100"/>
    <mergeCell ref="A89:H89"/>
    <mergeCell ref="A98:B98"/>
    <mergeCell ref="A99:H99"/>
    <mergeCell ref="A74:B74"/>
    <mergeCell ref="A75:H75"/>
  </mergeCells>
  <printOptions/>
  <pageMargins left="0.5905511811023623" right="0.3937007874015748" top="0.7874015748031497" bottom="0.31496062992125984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koam</dc:creator>
  <cp:keywords/>
  <dc:description/>
  <cp:lastModifiedBy>pikov</cp:lastModifiedBy>
  <cp:lastPrinted>2012-07-23T09:53:12Z</cp:lastPrinted>
  <dcterms:created xsi:type="dcterms:W3CDTF">2012-07-16T05:19:47Z</dcterms:created>
  <dcterms:modified xsi:type="dcterms:W3CDTF">2012-07-24T10:36:02Z</dcterms:modified>
  <cp:category/>
  <cp:version/>
  <cp:contentType/>
  <cp:contentStatus/>
</cp:coreProperties>
</file>