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2980" windowHeight="10848" activeTab="0"/>
  </bookViews>
  <sheets>
    <sheet name="2013 год" sheetId="1" r:id="rId1"/>
  </sheets>
  <definedNames/>
  <calcPr fullCalcOnLoad="1"/>
</workbook>
</file>

<file path=xl/sharedStrings.xml><?xml version="1.0" encoding="utf-8"?>
<sst xmlns="http://schemas.openxmlformats.org/spreadsheetml/2006/main" count="186" uniqueCount="120">
  <si>
    <t>"УТВЕРЖДАЮ"</t>
  </si>
  <si>
    <t>Заместитель Руководителя</t>
  </si>
  <si>
    <t>Мониторинг качества финансового менеджмента</t>
  </si>
  <si>
    <t>№№ п/п</t>
  </si>
  <si>
    <t>Наименование территориального органа</t>
  </si>
  <si>
    <t>Общая
 сумма доведенных лимитов</t>
  </si>
  <si>
    <t>Кассовый расход</t>
  </si>
  <si>
    <t>Остаток ЛБО</t>
  </si>
  <si>
    <t>Остаток ЛБО по 213</t>
  </si>
  <si>
    <t>Остаток ЛБО без 213</t>
  </si>
  <si>
    <r>
      <t xml:space="preserve">УПРАВЛЕНИЕ РОСКОМНАДЗОРА ПО </t>
    </r>
    <r>
      <rPr>
        <b/>
        <sz val="8"/>
        <rFont val="Arial Cyr"/>
        <family val="2"/>
      </rPr>
      <t>АМУРСКОЙ ОБЛАСТИ</t>
    </r>
  </si>
  <si>
    <r>
      <t xml:space="preserve">УПРАВЛЕНИЕ РОСКОМНАДЗОРА ПО </t>
    </r>
    <r>
      <rPr>
        <b/>
        <sz val="8"/>
        <rFont val="Arial Cyr"/>
        <family val="2"/>
      </rPr>
      <t>АРХАНГЕЛЬСКОЙ ОБЛАСТИ И НЕНЕЦКОМУ АВТОНОМНОМУ ОКРУГУ</t>
    </r>
  </si>
  <si>
    <r>
      <t xml:space="preserve">УПРАВЛЕНИЕ РОСКОМНАДЗОРА ПО </t>
    </r>
    <r>
      <rPr>
        <b/>
        <sz val="8"/>
        <rFont val="Arial Cyr"/>
        <family val="2"/>
      </rPr>
      <t>АСТРАХАНСКОЙ ОБЛАСТИ</t>
    </r>
  </si>
  <si>
    <r>
      <t xml:space="preserve">УПРАВЛЕНИЕ РОСКОМНАДЗОРА ПО </t>
    </r>
    <r>
      <rPr>
        <b/>
        <sz val="8"/>
        <rFont val="Arial Cyr"/>
        <family val="2"/>
      </rPr>
      <t>БЕЛГОРОДСКОЙ ОБЛАСТИ</t>
    </r>
  </si>
  <si>
    <r>
      <t xml:space="preserve">УПРАВЛЕНИЕ РОСКОМНАДЗОРА ПО </t>
    </r>
    <r>
      <rPr>
        <b/>
        <sz val="8"/>
        <rFont val="Arial Cyr"/>
        <family val="2"/>
      </rPr>
      <t>БРЯНСКОЙ ОБЛАСТИ</t>
    </r>
  </si>
  <si>
    <r>
      <t xml:space="preserve">УПРАВЛЕНИЕ РОСКОМНАДЗОРА ПО </t>
    </r>
    <r>
      <rPr>
        <b/>
        <sz val="8"/>
        <rFont val="Arial Cyr"/>
        <family val="2"/>
      </rPr>
      <t>ВЛАДИМИРСКОЙ ОБЛАСТИ</t>
    </r>
  </si>
  <si>
    <r>
      <t xml:space="preserve">УПРАВЛЕНИЕ РОСКОМНАДЗОРА ПО </t>
    </r>
    <r>
      <rPr>
        <b/>
        <sz val="8"/>
        <rFont val="Arial Cyr"/>
        <family val="2"/>
      </rPr>
      <t>ВОЛОГОДСКОЙ ОБЛАСТИ</t>
    </r>
  </si>
  <si>
    <r>
      <t xml:space="preserve">УПРАВЛЕНИЕ РОСКОМНАДЗОРА ПО </t>
    </r>
    <r>
      <rPr>
        <b/>
        <sz val="8"/>
        <rFont val="Arial Cyr"/>
        <family val="2"/>
      </rPr>
      <t>ВОРОНЕЖСКОЙ ОБЛАСТИ</t>
    </r>
  </si>
  <si>
    <r>
      <t xml:space="preserve">УПРАВЛЕНИЕ РОСКОМНАДЗОРА ПО </t>
    </r>
    <r>
      <rPr>
        <b/>
        <sz val="8"/>
        <rFont val="Arial Cyr"/>
        <family val="2"/>
      </rPr>
      <t>ЗАБАЙКАЛЬСКОМУ КРАЮ</t>
    </r>
  </si>
  <si>
    <r>
      <t xml:space="preserve">УПРАВЛЕНИЕ РОСКОМНАДЗОРА ПО </t>
    </r>
    <r>
      <rPr>
        <b/>
        <sz val="8"/>
        <rFont val="Arial Cyr"/>
        <family val="2"/>
      </rPr>
      <t>ИВАНОВСКОЙ ОБЛАСТИ</t>
    </r>
  </si>
  <si>
    <r>
      <t xml:space="preserve">УПРАВЛЕНИЕ РОСКОМНАДЗОРА ПО </t>
    </r>
    <r>
      <rPr>
        <b/>
        <sz val="8"/>
        <rFont val="Arial Cyr"/>
        <family val="2"/>
      </rPr>
      <t xml:space="preserve">ИРКУТСКОЙ ОБЛАСТИ </t>
    </r>
  </si>
  <si>
    <r>
      <t xml:space="preserve">УПРАВЛЕНИЕ РОСКОМНАДЗОРА ПО </t>
    </r>
    <r>
      <rPr>
        <b/>
        <sz val="8"/>
        <rFont val="Arial Cyr"/>
        <family val="2"/>
      </rPr>
      <t>КАБАРДИНО-БАЛКАРСКОЙ РЕСПУБЛИКЕ</t>
    </r>
  </si>
  <si>
    <r>
      <t xml:space="preserve">УПРАВЛЕНИЕ РОСКОМНАДЗОРА ПО </t>
    </r>
    <r>
      <rPr>
        <b/>
        <sz val="8"/>
        <rFont val="Arial Cyr"/>
        <family val="2"/>
      </rPr>
      <t>КАЛИНИНГРАДСКОЙ ОБЛАСТИ</t>
    </r>
  </si>
  <si>
    <r>
      <t xml:space="preserve">УПРАВЛЕНИЕ РОСКОМНАДЗОРА ПО </t>
    </r>
    <r>
      <rPr>
        <b/>
        <sz val="8"/>
        <rFont val="Arial Cyr"/>
        <family val="2"/>
      </rPr>
      <t>КАЛУЖСКОЙ ОБЛАСТИ</t>
    </r>
  </si>
  <si>
    <r>
      <t xml:space="preserve">УПРАВЛЕНИЕ РОСКОМНАДЗОРА ПО </t>
    </r>
    <r>
      <rPr>
        <b/>
        <sz val="8"/>
        <rFont val="Arial Cyr"/>
        <family val="2"/>
      </rPr>
      <t>КАМЧАТСКОМУ КРАЮ</t>
    </r>
  </si>
  <si>
    <r>
      <t xml:space="preserve">УПРАВЛЕНИЕ РОСКОМНАДЗОРА ПО </t>
    </r>
    <r>
      <rPr>
        <b/>
        <sz val="8"/>
        <rFont val="Arial Cyr"/>
        <family val="2"/>
      </rPr>
      <t>КАРАЧАЕВО-ЧЕРКЕССКОЙ РЕСПУБЛИКЕ</t>
    </r>
  </si>
  <si>
    <r>
      <t xml:space="preserve">УПРАВЛЕНИЕ РОСКОМНАДЗОРА ПО </t>
    </r>
    <r>
      <rPr>
        <b/>
        <sz val="8"/>
        <rFont val="Arial Cyr"/>
        <family val="2"/>
      </rPr>
      <t>КЕМЕРОВСКОЙ ОБЛАСТИ</t>
    </r>
  </si>
  <si>
    <r>
      <t xml:space="preserve">УПРАВЛЕНИЕ РОСКОМНАДЗОРА ПО </t>
    </r>
    <r>
      <rPr>
        <b/>
        <sz val="8"/>
        <rFont val="Arial Cyr"/>
        <family val="2"/>
      </rPr>
      <t>КИРОВСКОЙ ОБЛАСТИ</t>
    </r>
  </si>
  <si>
    <r>
      <t xml:space="preserve">УПРАВЛЕНИЕ РОСКОМНАДЗОРА ПО </t>
    </r>
    <r>
      <rPr>
        <b/>
        <sz val="8"/>
        <rFont val="Arial Cyr"/>
        <family val="2"/>
      </rPr>
      <t>КОСТРОМСКОЙ ОБЛАСТИ</t>
    </r>
  </si>
  <si>
    <r>
      <t xml:space="preserve">УПРАВЛЕНИЕ РОСКОМНАДЗОРА ПО </t>
    </r>
    <r>
      <rPr>
        <b/>
        <sz val="8"/>
        <rFont val="Arial Cyr"/>
        <family val="2"/>
      </rPr>
      <t>КУРГАНСКОЙ ОБЛАСТИ</t>
    </r>
  </si>
  <si>
    <r>
      <t xml:space="preserve">УПРАВЛЕНИЕ РОСКОМНАДЗОРА ПО </t>
    </r>
    <r>
      <rPr>
        <b/>
        <sz val="8"/>
        <rFont val="Arial Cyr"/>
        <family val="2"/>
      </rPr>
      <t>КУРСКОЙ ОБЛАСТИ</t>
    </r>
  </si>
  <si>
    <r>
      <t xml:space="preserve">УПРАВЛЕНИЕ РОСКОМНАДЗОРА ПО </t>
    </r>
    <r>
      <rPr>
        <b/>
        <sz val="8"/>
        <rFont val="Arial Cyr"/>
        <family val="2"/>
      </rPr>
      <t>ЛИПЕЦКОЙ ОБЛАСТИ</t>
    </r>
  </si>
  <si>
    <r>
      <t xml:space="preserve">УПРАВЛЕНИЕ РОСКОМНАДЗОРА ПО </t>
    </r>
    <r>
      <rPr>
        <b/>
        <sz val="8"/>
        <rFont val="Arial Cyr"/>
        <family val="2"/>
      </rPr>
      <t>МАГАДАНСКОЙ ОБЛАСТИ И ЧУКОТСКОМУ АВТОНОМНОМУ ОКРУГУ</t>
    </r>
  </si>
  <si>
    <r>
      <t xml:space="preserve">УПРАВЛЕНИЕ РОСКОМНАДЗОРА ПО </t>
    </r>
    <r>
      <rPr>
        <b/>
        <sz val="8"/>
        <rFont val="Arial Cyr"/>
        <family val="2"/>
      </rPr>
      <t>МУРМАНСКОЙ ОБЛАСТИ</t>
    </r>
  </si>
  <si>
    <r>
      <t xml:space="preserve">УПРАВЛЕНИЕ РОСКОМНАДЗОРА ПО </t>
    </r>
    <r>
      <rPr>
        <b/>
        <sz val="8"/>
        <rFont val="Arial Cyr"/>
        <family val="2"/>
      </rPr>
      <t>НОВГОРОДСКОЙ ОБЛАСТИ</t>
    </r>
  </si>
  <si>
    <r>
      <t xml:space="preserve">УПРАВЛЕНИЕ РОСКОМНАДЗОРА ПО </t>
    </r>
    <r>
      <rPr>
        <b/>
        <sz val="8"/>
        <rFont val="Arial Cyr"/>
        <family val="2"/>
      </rPr>
      <t>ОМСКОЙ ОБЛАСТИ</t>
    </r>
  </si>
  <si>
    <r>
      <t xml:space="preserve">УПРАВЛЕНИЕ РОСКОМНАДЗОРА ПО </t>
    </r>
    <r>
      <rPr>
        <b/>
        <sz val="8"/>
        <rFont val="Arial Cyr"/>
        <family val="2"/>
      </rPr>
      <t>ОРЕНБУРГСКОЙ ОБЛАСТИ</t>
    </r>
  </si>
  <si>
    <r>
      <t xml:space="preserve">УПРАВЛЕНИЕ РОСКОМНАДЗОРА ПО </t>
    </r>
    <r>
      <rPr>
        <b/>
        <sz val="8"/>
        <rFont val="Arial Cyr"/>
        <family val="2"/>
      </rPr>
      <t>ОРЛОВСКОЙ ОБЛАСТИ</t>
    </r>
  </si>
  <si>
    <r>
      <t xml:space="preserve">УПРАВЛЕНИЕ РОСКОМНАДЗОРА ПО </t>
    </r>
    <r>
      <rPr>
        <b/>
        <sz val="8"/>
        <rFont val="Arial Cyr"/>
        <family val="0"/>
      </rPr>
      <t>ПЕНЗЕНСКОЙ ОБЛАСТИ</t>
    </r>
  </si>
  <si>
    <r>
      <t xml:space="preserve">УПРАВЛЕНИЕ РОСКОМНАДЗОРА ПО </t>
    </r>
    <r>
      <rPr>
        <b/>
        <sz val="8"/>
        <rFont val="Arial Cyr"/>
        <family val="2"/>
      </rPr>
      <t>ПЕРМСКОМУ КРАЮ</t>
    </r>
  </si>
  <si>
    <r>
      <t xml:space="preserve">УПРАВЛЕНИЕ РОСКОМНАДЗОРА ПО </t>
    </r>
    <r>
      <rPr>
        <b/>
        <sz val="8"/>
        <rFont val="Arial Cyr"/>
        <family val="2"/>
      </rPr>
      <t>ПРИМОРСКОМУ КРАЮ</t>
    </r>
  </si>
  <si>
    <r>
      <t xml:space="preserve">УПРАВЛЕНИЕ РОСКОМНАДЗОРА ПО </t>
    </r>
    <r>
      <rPr>
        <b/>
        <sz val="8"/>
        <rFont val="Arial Cyr"/>
        <family val="2"/>
      </rPr>
      <t>ПСКОВСКОЙ ОБЛАСТИ</t>
    </r>
  </si>
  <si>
    <r>
      <t xml:space="preserve">УПРАВЛЕНИЕ РОСКОМНАДЗОРА ПО </t>
    </r>
    <r>
      <rPr>
        <b/>
        <sz val="8"/>
        <rFont val="Arial Cyr"/>
        <family val="2"/>
      </rPr>
      <t>РЕСПУБЛИКЕ БАШКОРТОСТАН</t>
    </r>
  </si>
  <si>
    <r>
      <t xml:space="preserve">УПРАВЛЕНИЕ РОСКОМНАДЗОРА ПО </t>
    </r>
    <r>
      <rPr>
        <b/>
        <sz val="8"/>
        <rFont val="Arial Cyr"/>
        <family val="2"/>
      </rPr>
      <t>РЕСПУБЛИКЕ БУРЯТИЯ</t>
    </r>
  </si>
  <si>
    <r>
      <t xml:space="preserve">УПРАВЛЕНИЕ РОСКОМНАДЗОРА ПО </t>
    </r>
    <r>
      <rPr>
        <b/>
        <sz val="8"/>
        <rFont val="Arial Cyr"/>
        <family val="2"/>
      </rPr>
      <t>РЕСПУБЛИКЕ ДАГЕСТАН</t>
    </r>
  </si>
  <si>
    <r>
      <t xml:space="preserve">УПРАВЛЕНИЕ РОСКОМНАДЗОРА ПО </t>
    </r>
    <r>
      <rPr>
        <b/>
        <sz val="8"/>
        <rFont val="Arial Cyr"/>
        <family val="2"/>
      </rPr>
      <t>РЕСПУБЛИКЕ ИНГУШЕТИЯ</t>
    </r>
  </si>
  <si>
    <r>
      <t xml:space="preserve">УПРАВЛЕНИЕ РОСКОМНАДЗОРА ПО </t>
    </r>
    <r>
      <rPr>
        <b/>
        <sz val="8"/>
        <rFont val="Arial Cyr"/>
        <family val="2"/>
      </rPr>
      <t>РЕСПУБЛИКЕ КАРЕЛИЯ</t>
    </r>
  </si>
  <si>
    <r>
      <t xml:space="preserve">УПРАВЛЕНИЕ РОСКОМНАДЗОРА ПО </t>
    </r>
    <r>
      <rPr>
        <b/>
        <sz val="8"/>
        <rFont val="Arial Cyr"/>
        <family val="2"/>
      </rPr>
      <t>РЕСПУБЛИКЕ КОМИ</t>
    </r>
  </si>
  <si>
    <r>
      <t xml:space="preserve">УПРАВЛЕНИЕ РОСКОМНАДЗОРА ПО </t>
    </r>
    <r>
      <rPr>
        <b/>
        <sz val="8"/>
        <rFont val="Arial Cyr"/>
        <family val="2"/>
      </rPr>
      <t>РЕСПУБЛИКЕ МАРИЙ ЭЛ</t>
    </r>
  </si>
  <si>
    <r>
      <t xml:space="preserve">УПРАВЛЕНИЕ РОСКОМНАДЗОРА ПО </t>
    </r>
    <r>
      <rPr>
        <b/>
        <sz val="8"/>
        <rFont val="Arial Cyr"/>
        <family val="2"/>
      </rPr>
      <t>РЕСПУБЛИКЕ МОРДОВИЯ</t>
    </r>
  </si>
  <si>
    <r>
      <t xml:space="preserve">УПРАВЛЕНИЕ РОСКОМНАДЗОРА ПО </t>
    </r>
    <r>
      <rPr>
        <b/>
        <sz val="8"/>
        <rFont val="Arial Cyr"/>
        <family val="2"/>
      </rPr>
      <t>РЕСПУБЛИКЕ САХА (ЯКУТИЯ)</t>
    </r>
  </si>
  <si>
    <r>
      <t xml:space="preserve">УПРАВЛЕНИЕ РОСКОМНАДЗОРА ПО РЕСПУБЛИКЕ </t>
    </r>
    <r>
      <rPr>
        <b/>
        <sz val="8"/>
        <rFont val="Arial Cyr"/>
        <family val="2"/>
      </rPr>
      <t>СЕВЕРНАЯ ОСЕТИЯ-АЛАНИЯ</t>
    </r>
  </si>
  <si>
    <r>
      <t xml:space="preserve">УПРАВЛЕНИЕ РОСКОМНАДЗОРА ПО </t>
    </r>
    <r>
      <rPr>
        <b/>
        <sz val="8"/>
        <rFont val="Arial Cyr"/>
        <family val="2"/>
      </rPr>
      <t>РЕСПУБЛИКЕ ТАТАРСТАН</t>
    </r>
  </si>
  <si>
    <r>
      <t xml:space="preserve">УПРАВЛЕНИЕ РОСКОМНАДЗОРА ПО </t>
    </r>
    <r>
      <rPr>
        <b/>
        <sz val="8"/>
        <rFont val="Arial Cyr"/>
        <family val="2"/>
      </rPr>
      <t>РОСТОВСКОЙ ОБЛАСТИ</t>
    </r>
  </si>
  <si>
    <r>
      <t xml:space="preserve">УПРАВЛЕНИЕ РОСКОМНАДЗОРА ПО </t>
    </r>
    <r>
      <rPr>
        <b/>
        <sz val="8"/>
        <rFont val="Arial Cyr"/>
        <family val="2"/>
      </rPr>
      <t>РЯЗАНСКОЙ ОБЛАСТИ</t>
    </r>
  </si>
  <si>
    <r>
      <t xml:space="preserve">УПРАВЛЕНИЕ РОСКОМНАДЗОРА ПО </t>
    </r>
    <r>
      <rPr>
        <b/>
        <sz val="8"/>
        <rFont val="Arial Cyr"/>
        <family val="2"/>
      </rPr>
      <t>САМАРСКОЙ ОБЛАСТИ</t>
    </r>
  </si>
  <si>
    <r>
      <t xml:space="preserve">УПРАВЛЕНИЕ РОСКОМНАДЗОРА ПО </t>
    </r>
    <r>
      <rPr>
        <b/>
        <sz val="8"/>
        <rFont val="Arial Cyr"/>
        <family val="2"/>
      </rPr>
      <t>САРАТОВСКОЙ ОБЛАСТИ</t>
    </r>
  </si>
  <si>
    <r>
      <t xml:space="preserve">УПРАВЛЕНИЕ РОСКОМНАДЗОРА ПО </t>
    </r>
    <r>
      <rPr>
        <b/>
        <sz val="8"/>
        <rFont val="Arial Cyr"/>
        <family val="2"/>
      </rPr>
      <t>СМОЛЕНСКОЙ ОБЛАСТИ</t>
    </r>
  </si>
  <si>
    <r>
      <t xml:space="preserve">УПРАВЛЕНИЕ РОСКОМНАДЗОРА ПО </t>
    </r>
    <r>
      <rPr>
        <b/>
        <sz val="8"/>
        <rFont val="Arial Cyr"/>
        <family val="2"/>
      </rPr>
      <t>ТАМБОВСКОЙ ОБЛАСТИ</t>
    </r>
  </si>
  <si>
    <r>
      <t xml:space="preserve">УПРАВЛЕНИЕ РОСКОМНАДЗОРА ПО </t>
    </r>
    <r>
      <rPr>
        <b/>
        <sz val="8"/>
        <rFont val="Arial Cyr"/>
        <family val="2"/>
      </rPr>
      <t>ТВЕРСКОЙ ОБЛАСТИ</t>
    </r>
  </si>
  <si>
    <r>
      <t xml:space="preserve">УПРАВЛЕНИЕ РОСКОМНАДЗОРА ПО </t>
    </r>
    <r>
      <rPr>
        <b/>
        <sz val="8"/>
        <rFont val="Arial Cyr"/>
        <family val="2"/>
      </rPr>
      <t>ТОМСКОЙ ОБЛАСТИ</t>
    </r>
  </si>
  <si>
    <r>
      <t xml:space="preserve">УПРАВЛЕНИЕ РОСКОМНАДЗОРА ПО </t>
    </r>
    <r>
      <rPr>
        <b/>
        <sz val="8"/>
        <rFont val="Arial Cyr"/>
        <family val="2"/>
      </rPr>
      <t>ТУЛЬСКОЙ ОБЛАСТИ</t>
    </r>
  </si>
  <si>
    <r>
      <t xml:space="preserve">УПРАВЛЕНИЕ РОСКОМНАДЗОРА ПО </t>
    </r>
    <r>
      <rPr>
        <b/>
        <sz val="8"/>
        <rFont val="Arial Cyr"/>
        <family val="2"/>
      </rPr>
      <t xml:space="preserve">ТЮМЕНСКОЙ ОБЛАСТИ ХАНТЫ-МАНСИЙСКОМУ АВТОНОМНОМУ ОКРУГУ - ЮГРЕ И ЯМАЛО-НЕНЕЦКОМУ АВТОНОМНОМУ ОКРУГУ </t>
    </r>
  </si>
  <si>
    <r>
      <t xml:space="preserve">УПРАВЛЕНИЕ РОСКОМНАДЗОРА ПО </t>
    </r>
    <r>
      <rPr>
        <b/>
        <sz val="8"/>
        <rFont val="Arial Cyr"/>
        <family val="2"/>
      </rPr>
      <t>УДМУРТСКОЙ РЕСПУБЛИКЕ</t>
    </r>
  </si>
  <si>
    <r>
      <t xml:space="preserve">УПРАВЛЕНИЕ РОСКОМНАДЗОРА ПО </t>
    </r>
    <r>
      <rPr>
        <b/>
        <sz val="8"/>
        <rFont val="Arial Cyr"/>
        <family val="2"/>
      </rPr>
      <t>УЛЬЯНОВСКОЙ ОБЛАСТИ</t>
    </r>
  </si>
  <si>
    <r>
      <t xml:space="preserve">УПРАВЛЕНИЕ РОСКОМНАДЗОРА ПО </t>
    </r>
    <r>
      <rPr>
        <b/>
        <sz val="8"/>
        <rFont val="Arial Cyr"/>
        <family val="2"/>
      </rPr>
      <t>ЧЕЛЯБИНСКОЙ ОБЛАСТИ</t>
    </r>
  </si>
  <si>
    <r>
      <t xml:space="preserve">УПРАВЛЕНИЕ РОСКОМНАДЗОРА ПО </t>
    </r>
    <r>
      <rPr>
        <b/>
        <sz val="8"/>
        <rFont val="Arial Cyr"/>
        <family val="2"/>
      </rPr>
      <t xml:space="preserve">ЧЕЧЕНСКОЙ РЕСПУБЛИКЕ </t>
    </r>
  </si>
  <si>
    <r>
      <t xml:space="preserve">УПРАВЛЕНИЕ РОСКОМНАДЗОРА ПО </t>
    </r>
    <r>
      <rPr>
        <b/>
        <sz val="8"/>
        <rFont val="Arial Cyr"/>
        <family val="2"/>
      </rPr>
      <t xml:space="preserve">ЧУВАШСКОЙ РЕСПУБЛИКЕ </t>
    </r>
  </si>
  <si>
    <r>
      <t xml:space="preserve">УПРАВЛЕНИЕ РОСКОМНАДЗОРА ПО </t>
    </r>
    <r>
      <rPr>
        <b/>
        <sz val="8"/>
        <rFont val="Arial Cyr"/>
        <family val="2"/>
      </rPr>
      <t xml:space="preserve">ЯРОСЛАВСКОЙ ОБЛАСТИ </t>
    </r>
  </si>
  <si>
    <t>Начальник Финансового управления-</t>
  </si>
  <si>
    <t>главный бухгалтер</t>
  </si>
  <si>
    <t>ТУ Роскомнадзора за 2013 год</t>
  </si>
  <si>
    <r>
      <t xml:space="preserve">УПРАВЛЕНИЕ РОСКОМНАДЗОРА ПО </t>
    </r>
    <r>
      <rPr>
        <b/>
        <sz val="8"/>
        <rFont val="Arial Cyr"/>
        <family val="2"/>
      </rPr>
      <t>АЛТАЙСКОМУ КРАЮ И РЕСПУБЛИКЕ АЛТАЙ</t>
    </r>
  </si>
  <si>
    <r>
      <t xml:space="preserve">УПРАВЛЕНИЕ РОСКОМНАДЗОРА ПО </t>
    </r>
    <r>
      <rPr>
        <b/>
        <sz val="8"/>
        <rFont val="Arial Cyr"/>
        <family val="2"/>
      </rPr>
      <t>ВОЛГОГРАДСКОЙ ОБЛАСТИ И РЕСПУБЛИКЕ КАЛМЫКИЯ</t>
    </r>
  </si>
  <si>
    <t>СУММА
 БАЛЛОВ ПО 4 КВАРТАЛАМ</t>
  </si>
  <si>
    <r>
      <rPr>
        <b/>
        <sz val="8"/>
        <rFont val="Arial Cyr"/>
        <family val="0"/>
      </rPr>
      <t>ДАЛЬНЕВОСТОЧНОЕ</t>
    </r>
    <r>
      <rPr>
        <sz val="8"/>
        <rFont val="Arial Cyr"/>
        <family val="2"/>
      </rPr>
      <t xml:space="preserve"> УПРАВЛЕНИЕ РОСКОМНАДЗОРА</t>
    </r>
  </si>
  <si>
    <r>
      <t xml:space="preserve">УПРАВЛЕНИЕ РОСКОМНАДЗОРА ПО </t>
    </r>
    <r>
      <rPr>
        <b/>
        <sz val="8"/>
        <rFont val="Arial Cyr"/>
        <family val="0"/>
      </rPr>
      <t>ЮЖНОМУ ФО</t>
    </r>
  </si>
  <si>
    <r>
      <rPr>
        <b/>
        <sz val="8"/>
        <rFont val="Arial Cyr"/>
        <family val="0"/>
      </rPr>
      <t>ЕНИСЕЙСКОЕ</t>
    </r>
    <r>
      <rPr>
        <sz val="8"/>
        <rFont val="Arial Cyr"/>
        <family val="2"/>
      </rPr>
      <t xml:space="preserve"> УПРАВЛЕНИЕ РОСКОМНАДЗОРА</t>
    </r>
  </si>
  <si>
    <r>
      <t xml:space="preserve">УПРАВЛЕНИЕ РОСКОМНАДЗОРА ПО </t>
    </r>
    <r>
      <rPr>
        <b/>
        <sz val="8"/>
        <rFont val="Arial Cyr"/>
        <family val="0"/>
      </rPr>
      <t>ЦЕНТРАЛЬНОМУ ФО</t>
    </r>
  </si>
  <si>
    <r>
      <t xml:space="preserve">УПРАВЛЕНИЕ РОСКОМНАДЗОРА ПО </t>
    </r>
    <r>
      <rPr>
        <b/>
        <sz val="8"/>
        <rFont val="Arial Cyr"/>
        <family val="0"/>
      </rPr>
      <t>ПРИВОЛЖСКОМУ ФО</t>
    </r>
  </si>
  <si>
    <r>
      <t xml:space="preserve">УПРАВЛЕНИЕ РОСКОМНАДЗОРА ПО </t>
    </r>
    <r>
      <rPr>
        <b/>
        <sz val="8"/>
        <rFont val="Arial Cyr"/>
        <family val="0"/>
      </rPr>
      <t>СИБИРСКОМУ ФО</t>
    </r>
  </si>
  <si>
    <r>
      <t xml:space="preserve">УПРАВЛЕНИЕ РОСКОМНАДЗОРА ПО </t>
    </r>
    <r>
      <rPr>
        <b/>
        <sz val="8"/>
        <rFont val="Arial Cyr"/>
        <family val="0"/>
      </rPr>
      <t>СЕВЕРО-ЗАПАДНОМУ ФО</t>
    </r>
  </si>
  <si>
    <r>
      <t xml:space="preserve">УПРАВЛЕНИЕ РОСКОМНАДЗОРА ПО </t>
    </r>
    <r>
      <rPr>
        <b/>
        <sz val="8"/>
        <rFont val="Arial Cyr"/>
        <family val="0"/>
      </rPr>
      <t>УРАЛЬСКОМУ ФО</t>
    </r>
  </si>
  <si>
    <r>
      <t xml:space="preserve">УПРАВЛЕНИЕ РОСКОМНАДЗОРА ПО </t>
    </r>
    <r>
      <rPr>
        <b/>
        <sz val="8"/>
        <rFont val="Arial Cyr"/>
        <family val="0"/>
      </rPr>
      <t>СЕВЕРО-КАВКАЗСКОМУ ФО</t>
    </r>
  </si>
  <si>
    <t>Остаток ЛБО по КОСГУ 213</t>
  </si>
  <si>
    <t>Остаток ЛБО без КОСГУ 213</t>
  </si>
  <si>
    <t>Расчет баллов за остатки ЛБО</t>
  </si>
  <si>
    <t>БАЛЛЫ ЗА ОСТАТКИ ЛБО</t>
  </si>
  <si>
    <t>Кредиторская задолженность</t>
  </si>
  <si>
    <t xml:space="preserve">Расчет баллов за объем кредиторской задолженности </t>
  </si>
  <si>
    <t>БАЛЛЫ ЗА ОБЪЕМ КРЕДИТОРСКОЙ ЗАДОЛЖЕННОСТИ</t>
  </si>
  <si>
    <t>ОЦЕНКА СРЕДНЕГО УРОВНЯ КАЧЕСТВА ФИНАНСОВОГО МЕНЕДЖМЕНТА</t>
  </si>
  <si>
    <t>_____________________ А.А. Панков</t>
  </si>
  <si>
    <t>Л. Н. Никитина</t>
  </si>
  <si>
    <t>10 = 8-9</t>
  </si>
  <si>
    <t>12 = 10-11</t>
  </si>
  <si>
    <t>13 = 12/8*100</t>
  </si>
  <si>
    <t>14 = 13</t>
  </si>
  <si>
    <t>16 = 15/8*100</t>
  </si>
  <si>
    <t>17 = 16</t>
  </si>
  <si>
    <t>Равномерность расходов в течении финансового года</t>
  </si>
  <si>
    <t>Средний объем кассовых расходов за 1 - 3 квартал</t>
  </si>
  <si>
    <t>19 = (9-18)/3</t>
  </si>
  <si>
    <t>БАЛЛЫ ЗА РАВНОМЕРНОСТЬ РАСХОДОВ В ТЕЧЕНИИ ФИНАНСОВОГО ГОДА</t>
  </si>
  <si>
    <t>22 = 7/4-(14+17+21)</t>
  </si>
  <si>
    <t>23 = 22/70</t>
  </si>
  <si>
    <t>7 = 3+4+5+6</t>
  </si>
  <si>
    <t>Общее количество баллов 1 квартал</t>
  </si>
  <si>
    <t>Общее количество баллов 2 квартал</t>
  </si>
  <si>
    <t>Общее количество баллов 3 квартал</t>
  </si>
  <si>
    <t>Общее количество баллов 4 квартал</t>
  </si>
  <si>
    <t>Кассовый расход в 4 квартале</t>
  </si>
  <si>
    <t>ИТОГОВАЯ ОЦЕНКА В БАЛЛАХ</t>
  </si>
  <si>
    <t>I</t>
  </si>
  <si>
    <t>II</t>
  </si>
  <si>
    <t>III</t>
  </si>
  <si>
    <t>IV</t>
  </si>
  <si>
    <r>
      <t xml:space="preserve">Рейтинг:                                I - группа                               (1,77 </t>
    </r>
    <r>
      <rPr>
        <b/>
        <sz val="10"/>
        <color indexed="8"/>
        <rFont val="Calibri"/>
        <family val="2"/>
      </rPr>
      <t>&lt;</t>
    </r>
    <r>
      <rPr>
        <b/>
        <sz val="10"/>
        <color indexed="8"/>
        <rFont val="Times New Roman"/>
        <family val="1"/>
      </rPr>
      <t xml:space="preserve"> коэфф. &lt; 1,93);                     II- группа                                  (1,59 &lt; коэфф. &lt; 1,71);                     III- группа                                           (1,39 &lt; коэфф. &lt; 1,55);                                         IV- группа                                           (коэфф. &lt; 1,38).</t>
    </r>
  </si>
  <si>
    <t>"____" апреля 2014 г.</t>
  </si>
  <si>
    <t>20 = (18-19)/19*100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</si>
</sst>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i/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8"/>
      <name val="Arial Cyr"/>
      <family val="2"/>
    </font>
    <font>
      <b/>
      <sz val="8"/>
      <name val="Arial Cyr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8"/>
      <color theme="1"/>
      <name val="Calibri"/>
      <family val="2"/>
    </font>
    <font>
      <b/>
      <sz val="12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Times New Roman"/>
      <family val="1"/>
    </font>
    <font>
      <b/>
      <sz val="14"/>
      <color theme="1"/>
      <name val="Calibri"/>
      <family val="2"/>
    </font>
    <font>
      <b/>
      <i/>
      <sz val="10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44" fillId="0" borderId="0" xfId="0" applyFont="1" applyAlignment="1">
      <alignment vertical="top" wrapText="1"/>
    </xf>
    <xf numFmtId="2" fontId="0" fillId="0" borderId="0" xfId="0" applyNumberForma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center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vertical="center" wrapText="1"/>
    </xf>
    <xf numFmtId="0" fontId="8" fillId="33" borderId="0" xfId="0" applyFont="1" applyFill="1" applyBorder="1" applyAlignment="1">
      <alignment horizontal="left" vertical="center" wrapText="1"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2" fontId="35" fillId="0" borderId="0" xfId="0" applyNumberFormat="1" applyFont="1" applyBorder="1" applyAlignment="1">
      <alignment/>
    </xf>
    <xf numFmtId="4" fontId="42" fillId="0" borderId="0" xfId="0" applyNumberFormat="1" applyFont="1" applyAlignment="1">
      <alignment/>
    </xf>
    <xf numFmtId="1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12" xfId="0" applyBorder="1" applyAlignment="1">
      <alignment/>
    </xf>
    <xf numFmtId="0" fontId="8" fillId="33" borderId="10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center" vertical="center" wrapText="1"/>
    </xf>
    <xf numFmtId="4" fontId="0" fillId="33" borderId="0" xfId="0" applyNumberFormat="1" applyFill="1" applyBorder="1" applyAlignment="1">
      <alignment/>
    </xf>
    <xf numFmtId="1" fontId="0" fillId="0" borderId="0" xfId="0" applyNumberFormat="1" applyFont="1" applyBorder="1" applyAlignment="1">
      <alignment/>
    </xf>
    <xf numFmtId="3" fontId="35" fillId="0" borderId="0" xfId="0" applyNumberFormat="1" applyFont="1" applyBorder="1" applyAlignment="1">
      <alignment/>
    </xf>
    <xf numFmtId="0" fontId="35" fillId="0" borderId="0" xfId="0" applyFont="1" applyBorder="1" applyAlignment="1">
      <alignment/>
    </xf>
    <xf numFmtId="0" fontId="46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2" fontId="35" fillId="0" borderId="10" xfId="0" applyNumberFormat="1" applyFont="1" applyBorder="1" applyAlignment="1">
      <alignment horizontal="right"/>
    </xf>
    <xf numFmtId="4" fontId="0" fillId="33" borderId="10" xfId="0" applyNumberFormat="1" applyFill="1" applyBorder="1" applyAlignment="1">
      <alignment horizontal="right"/>
    </xf>
    <xf numFmtId="4" fontId="35" fillId="33" borderId="10" xfId="0" applyNumberFormat="1" applyFont="1" applyFill="1" applyBorder="1" applyAlignment="1">
      <alignment horizontal="right"/>
    </xf>
    <xf numFmtId="3" fontId="35" fillId="0" borderId="10" xfId="0" applyNumberFormat="1" applyFont="1" applyBorder="1" applyAlignment="1">
      <alignment horizontal="right"/>
    </xf>
    <xf numFmtId="4" fontId="35" fillId="0" borderId="10" xfId="0" applyNumberFormat="1" applyFon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0" fontId="0" fillId="0" borderId="10" xfId="0" applyNumberFormat="1" applyBorder="1" applyAlignment="1">
      <alignment horizontal="right"/>
    </xf>
    <xf numFmtId="0" fontId="35" fillId="0" borderId="10" xfId="0" applyNumberFormat="1" applyFont="1" applyBorder="1" applyAlignment="1">
      <alignment horizontal="right"/>
    </xf>
    <xf numFmtId="0" fontId="35" fillId="33" borderId="10" xfId="0" applyNumberFormat="1" applyFont="1" applyFill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" fontId="0" fillId="33" borderId="10" xfId="0" applyNumberFormat="1" applyFont="1" applyFill="1" applyBorder="1" applyAlignment="1">
      <alignment horizontal="right"/>
    </xf>
    <xf numFmtId="0" fontId="35" fillId="0" borderId="10" xfId="0" applyFont="1" applyBorder="1" applyAlignment="1">
      <alignment horizontal="center"/>
    </xf>
    <xf numFmtId="1" fontId="0" fillId="0" borderId="10" xfId="0" applyNumberFormat="1" applyFont="1" applyBorder="1" applyAlignment="1">
      <alignment horizontal="right"/>
    </xf>
    <xf numFmtId="0" fontId="0" fillId="0" borderId="13" xfId="0" applyNumberFormat="1" applyBorder="1" applyAlignment="1">
      <alignment/>
    </xf>
    <xf numFmtId="0" fontId="35" fillId="0" borderId="13" xfId="0" applyNumberFormat="1" applyFont="1" applyBorder="1" applyAlignment="1">
      <alignment/>
    </xf>
    <xf numFmtId="0" fontId="0" fillId="0" borderId="13" xfId="0" applyNumberFormat="1" applyFill="1" applyBorder="1" applyAlignment="1">
      <alignment horizontal="right"/>
    </xf>
    <xf numFmtId="0" fontId="35" fillId="0" borderId="0" xfId="0" applyNumberFormat="1" applyFont="1" applyBorder="1" applyAlignment="1">
      <alignment horizontal="right"/>
    </xf>
    <xf numFmtId="0" fontId="47" fillId="33" borderId="11" xfId="0" applyFont="1" applyFill="1" applyBorder="1" applyAlignment="1">
      <alignment horizontal="center" vertical="center" wrapText="1"/>
    </xf>
    <xf numFmtId="0" fontId="47" fillId="33" borderId="14" xfId="0" applyFont="1" applyFill="1" applyBorder="1" applyAlignment="1">
      <alignment horizontal="center" vertical="center" wrapText="1"/>
    </xf>
    <xf numFmtId="0" fontId="47" fillId="33" borderId="15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/>
    </xf>
    <xf numFmtId="0" fontId="49" fillId="33" borderId="11" xfId="0" applyFont="1" applyFill="1" applyBorder="1" applyAlignment="1">
      <alignment horizontal="center" vertical="center" wrapText="1"/>
    </xf>
    <xf numFmtId="0" fontId="49" fillId="33" borderId="14" xfId="0" applyFont="1" applyFill="1" applyBorder="1" applyAlignment="1">
      <alignment horizontal="center" vertical="center" wrapText="1"/>
    </xf>
    <xf numFmtId="0" fontId="49" fillId="33" borderId="15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50" fillId="33" borderId="14" xfId="0" applyFont="1" applyFill="1" applyBorder="1" applyAlignment="1">
      <alignment horizontal="center" vertical="center" wrapText="1"/>
    </xf>
    <xf numFmtId="0" fontId="50" fillId="33" borderId="15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50" fillId="33" borderId="16" xfId="0" applyFont="1" applyFill="1" applyBorder="1" applyAlignment="1">
      <alignment horizontal="center" vertical="center" wrapText="1"/>
    </xf>
    <xf numFmtId="0" fontId="50" fillId="33" borderId="17" xfId="0" applyFont="1" applyFill="1" applyBorder="1" applyAlignment="1">
      <alignment horizontal="center" vertical="center" wrapText="1"/>
    </xf>
    <xf numFmtId="0" fontId="47" fillId="33" borderId="16" xfId="0" applyFont="1" applyFill="1" applyBorder="1" applyAlignment="1">
      <alignment horizontal="center" vertical="center" wrapText="1"/>
    </xf>
    <xf numFmtId="0" fontId="47" fillId="33" borderId="17" xfId="0" applyFont="1" applyFill="1" applyBorder="1" applyAlignment="1">
      <alignment horizontal="center" vertical="center" wrapText="1"/>
    </xf>
    <xf numFmtId="0" fontId="49" fillId="33" borderId="16" xfId="0" applyFont="1" applyFill="1" applyBorder="1" applyAlignment="1">
      <alignment horizontal="center" vertical="center" wrapText="1"/>
    </xf>
    <xf numFmtId="0" fontId="49" fillId="33" borderId="17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8"/>
  <sheetViews>
    <sheetView tabSelected="1" zoomScalePageLayoutView="0" workbookViewId="0" topLeftCell="A1">
      <pane xSplit="2" ySplit="13" topLeftCell="C14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A7" sqref="A7:X7"/>
    </sheetView>
  </sheetViews>
  <sheetFormatPr defaultColWidth="9.140625" defaultRowHeight="15"/>
  <cols>
    <col min="1" max="1" width="4.140625" style="0" customWidth="1"/>
    <col min="2" max="2" width="29.00390625" style="0" customWidth="1"/>
    <col min="3" max="3" width="10.57421875" style="2" customWidth="1"/>
    <col min="4" max="4" width="11.140625" style="0" customWidth="1"/>
    <col min="5" max="5" width="11.7109375" style="0" customWidth="1"/>
    <col min="6" max="6" width="10.7109375" style="0" customWidth="1"/>
    <col min="7" max="7" width="9.421875" style="0" customWidth="1"/>
    <col min="8" max="8" width="10.7109375" style="0" customWidth="1"/>
    <col min="9" max="9" width="10.28125" style="0" customWidth="1"/>
    <col min="10" max="10" width="10.140625" style="0" customWidth="1"/>
    <col min="11" max="11" width="10.57421875" style="0" customWidth="1"/>
    <col min="12" max="12" width="11.140625" style="0" customWidth="1"/>
    <col min="13" max="13" width="9.421875" style="0" customWidth="1"/>
    <col min="14" max="14" width="10.421875" style="0" customWidth="1"/>
    <col min="15" max="15" width="9.421875" style="0" customWidth="1"/>
    <col min="16" max="16" width="9.57421875" style="0" customWidth="1"/>
    <col min="17" max="19" width="10.28125" style="0" customWidth="1"/>
    <col min="20" max="20" width="11.8515625" style="0" customWidth="1"/>
    <col min="21" max="21" width="12.8515625" style="0" customWidth="1"/>
    <col min="22" max="22" width="11.7109375" style="0" customWidth="1"/>
    <col min="23" max="23" width="11.421875" style="0" customWidth="1"/>
    <col min="24" max="24" width="20.28125" style="0" customWidth="1"/>
  </cols>
  <sheetData>
    <row r="1" ht="17.25" customHeight="1">
      <c r="B1" s="1"/>
    </row>
    <row r="2" spans="3:22" ht="19.5" customHeight="1">
      <c r="C2" s="3"/>
      <c r="P2" s="3"/>
      <c r="V2" s="3" t="s">
        <v>0</v>
      </c>
    </row>
    <row r="3" spans="3:22" ht="19.5" customHeight="1">
      <c r="C3"/>
      <c r="V3" t="s">
        <v>1</v>
      </c>
    </row>
    <row r="4" spans="3:22" ht="27" customHeight="1">
      <c r="C4"/>
      <c r="V4" t="s">
        <v>92</v>
      </c>
    </row>
    <row r="5" spans="3:22" ht="14.25">
      <c r="C5"/>
      <c r="V5" t="s">
        <v>118</v>
      </c>
    </row>
    <row r="6" ht="33" customHeight="1"/>
    <row r="7" spans="1:24" ht="18">
      <c r="A7" s="48" t="s">
        <v>2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</row>
    <row r="8" spans="1:24" ht="18">
      <c r="A8" s="48" t="s">
        <v>71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</row>
    <row r="9" ht="11.25" customHeight="1"/>
    <row r="10" spans="1:24" ht="22.5" customHeight="1">
      <c r="A10" s="52" t="s">
        <v>3</v>
      </c>
      <c r="B10" s="52" t="s">
        <v>4</v>
      </c>
      <c r="C10" s="52" t="s">
        <v>107</v>
      </c>
      <c r="D10" s="52" t="s">
        <v>108</v>
      </c>
      <c r="E10" s="52" t="s">
        <v>109</v>
      </c>
      <c r="F10" s="52" t="s">
        <v>110</v>
      </c>
      <c r="G10" s="45" t="s">
        <v>74</v>
      </c>
      <c r="H10" s="49" t="s">
        <v>5</v>
      </c>
      <c r="I10" s="49" t="s">
        <v>6</v>
      </c>
      <c r="J10" s="52" t="s">
        <v>7</v>
      </c>
      <c r="K10" s="52" t="s">
        <v>84</v>
      </c>
      <c r="L10" s="49" t="s">
        <v>85</v>
      </c>
      <c r="M10" s="52" t="s">
        <v>86</v>
      </c>
      <c r="N10" s="45" t="s">
        <v>87</v>
      </c>
      <c r="O10" s="49" t="s">
        <v>88</v>
      </c>
      <c r="P10" s="52" t="s">
        <v>89</v>
      </c>
      <c r="Q10" s="45" t="s">
        <v>90</v>
      </c>
      <c r="R10" s="52" t="s">
        <v>111</v>
      </c>
      <c r="S10" s="52" t="s">
        <v>101</v>
      </c>
      <c r="T10" s="49" t="s">
        <v>100</v>
      </c>
      <c r="U10" s="45" t="s">
        <v>103</v>
      </c>
      <c r="V10" s="45" t="s">
        <v>112</v>
      </c>
      <c r="W10" s="45" t="s">
        <v>91</v>
      </c>
      <c r="X10" s="55" t="s">
        <v>117</v>
      </c>
    </row>
    <row r="11" spans="1:24" ht="90.75" customHeight="1">
      <c r="A11" s="53"/>
      <c r="B11" s="56"/>
      <c r="C11" s="56"/>
      <c r="D11" s="56"/>
      <c r="E11" s="56"/>
      <c r="F11" s="56"/>
      <c r="G11" s="58"/>
      <c r="H11" s="60"/>
      <c r="I11" s="50"/>
      <c r="J11" s="53"/>
      <c r="K11" s="53" t="s">
        <v>8</v>
      </c>
      <c r="L11" s="50" t="s">
        <v>9</v>
      </c>
      <c r="M11" s="53"/>
      <c r="N11" s="46"/>
      <c r="O11" s="50"/>
      <c r="P11" s="53"/>
      <c r="Q11" s="46"/>
      <c r="R11" s="53"/>
      <c r="S11" s="53"/>
      <c r="T11" s="50"/>
      <c r="U11" s="46"/>
      <c r="V11" s="46"/>
      <c r="W11" s="46"/>
      <c r="X11" s="55"/>
    </row>
    <row r="12" spans="1:24" ht="18.75" customHeight="1">
      <c r="A12" s="54"/>
      <c r="B12" s="57"/>
      <c r="C12" s="57"/>
      <c r="D12" s="57"/>
      <c r="E12" s="57"/>
      <c r="F12" s="57"/>
      <c r="G12" s="59"/>
      <c r="H12" s="61"/>
      <c r="I12" s="51"/>
      <c r="J12" s="54"/>
      <c r="K12" s="54"/>
      <c r="L12" s="51"/>
      <c r="M12" s="54"/>
      <c r="N12" s="47"/>
      <c r="O12" s="51"/>
      <c r="P12" s="54"/>
      <c r="Q12" s="47"/>
      <c r="R12" s="54"/>
      <c r="S12" s="54"/>
      <c r="T12" s="51"/>
      <c r="U12" s="47"/>
      <c r="V12" s="47"/>
      <c r="W12" s="47"/>
      <c r="X12" s="55"/>
    </row>
    <row r="13" spans="1:24" s="4" customFormat="1" ht="23.25" customHeight="1">
      <c r="A13" s="24">
        <v>1</v>
      </c>
      <c r="B13" s="24">
        <v>2</v>
      </c>
      <c r="C13" s="25">
        <v>3</v>
      </c>
      <c r="D13" s="24">
        <v>4</v>
      </c>
      <c r="E13" s="24">
        <v>5</v>
      </c>
      <c r="F13" s="24">
        <v>6</v>
      </c>
      <c r="G13" s="24" t="s">
        <v>106</v>
      </c>
      <c r="H13" s="24">
        <v>8</v>
      </c>
      <c r="I13" s="24">
        <v>9</v>
      </c>
      <c r="J13" s="24" t="s">
        <v>94</v>
      </c>
      <c r="K13" s="24">
        <v>11</v>
      </c>
      <c r="L13" s="24" t="s">
        <v>95</v>
      </c>
      <c r="M13" s="24" t="s">
        <v>96</v>
      </c>
      <c r="N13" s="24" t="s">
        <v>97</v>
      </c>
      <c r="O13" s="24">
        <v>15</v>
      </c>
      <c r="P13" s="24" t="s">
        <v>98</v>
      </c>
      <c r="Q13" s="24" t="s">
        <v>99</v>
      </c>
      <c r="R13" s="24">
        <v>18</v>
      </c>
      <c r="S13" s="24" t="s">
        <v>102</v>
      </c>
      <c r="T13" s="26" t="s">
        <v>119</v>
      </c>
      <c r="U13" s="24">
        <v>21</v>
      </c>
      <c r="V13" s="26" t="s">
        <v>104</v>
      </c>
      <c r="W13" s="24" t="s">
        <v>105</v>
      </c>
      <c r="X13" s="24">
        <v>24</v>
      </c>
    </row>
    <row r="14" spans="1:24" ht="30">
      <c r="A14" s="5">
        <v>1</v>
      </c>
      <c r="B14" s="6" t="s">
        <v>72</v>
      </c>
      <c r="C14" s="34">
        <v>135</v>
      </c>
      <c r="D14" s="34">
        <v>105</v>
      </c>
      <c r="E14" s="34">
        <v>115</v>
      </c>
      <c r="F14" s="34">
        <v>90</v>
      </c>
      <c r="G14" s="35">
        <f>C14+D14+E14+F14</f>
        <v>445</v>
      </c>
      <c r="H14" s="31">
        <v>38316.51</v>
      </c>
      <c r="I14" s="31">
        <v>38302.3</v>
      </c>
      <c r="J14" s="33">
        <f>H14-I14</f>
        <v>14.209999999999127</v>
      </c>
      <c r="K14" s="28">
        <v>13.68</v>
      </c>
      <c r="L14" s="29">
        <f>J14-K14</f>
        <v>0.5299999999991272</v>
      </c>
      <c r="M14" s="40">
        <f>L14/H14*100</f>
        <v>0.0013832157469433597</v>
      </c>
      <c r="N14" s="30">
        <v>0</v>
      </c>
      <c r="O14" s="31">
        <v>0</v>
      </c>
      <c r="P14" s="32">
        <f>O14/H14*100</f>
        <v>0</v>
      </c>
      <c r="Q14" s="35">
        <v>0</v>
      </c>
      <c r="R14" s="37">
        <v>11691.150000000001</v>
      </c>
      <c r="S14" s="37">
        <f aca="true" t="shared" si="0" ref="S14:S45">(I14-R14)/3</f>
        <v>8870.383333333333</v>
      </c>
      <c r="T14" s="27">
        <f>(R14-S14)/S14*100</f>
        <v>31.799828267474368</v>
      </c>
      <c r="U14" s="35">
        <v>0</v>
      </c>
      <c r="V14" s="35">
        <f aca="true" t="shared" si="1" ref="V14:V45">(G14/4)-(N14+Q14)+U14</f>
        <v>111.25</v>
      </c>
      <c r="W14" s="27">
        <f>V14/70</f>
        <v>1.5892857142857142</v>
      </c>
      <c r="X14" s="39" t="s">
        <v>114</v>
      </c>
    </row>
    <row r="15" spans="1:24" ht="24" customHeight="1">
      <c r="A15" s="5">
        <v>2</v>
      </c>
      <c r="B15" s="6" t="s">
        <v>10</v>
      </c>
      <c r="C15" s="34">
        <v>135</v>
      </c>
      <c r="D15" s="34">
        <v>135</v>
      </c>
      <c r="E15" s="34">
        <v>105</v>
      </c>
      <c r="F15" s="34">
        <v>90</v>
      </c>
      <c r="G15" s="35">
        <f aca="true" t="shared" si="2" ref="G15:G74">C15+D15+E15+F15</f>
        <v>465</v>
      </c>
      <c r="H15" s="31">
        <v>20919.01</v>
      </c>
      <c r="I15" s="31">
        <v>20853.96</v>
      </c>
      <c r="J15" s="33">
        <f aca="true" t="shared" si="3" ref="J15:J78">H15-I15</f>
        <v>65.04999999999927</v>
      </c>
      <c r="K15" s="28">
        <v>64.7</v>
      </c>
      <c r="L15" s="29">
        <f aca="true" t="shared" si="4" ref="L15:L78">J15-K15</f>
        <v>0.34999999999926956</v>
      </c>
      <c r="M15" s="40">
        <f aca="true" t="shared" si="5" ref="M15:M78">L15/H15*100</f>
        <v>0.001673119330213378</v>
      </c>
      <c r="N15" s="30">
        <v>0</v>
      </c>
      <c r="O15" s="31">
        <v>0</v>
      </c>
      <c r="P15" s="32">
        <f aca="true" t="shared" si="6" ref="P15:P78">O15/H15*100</f>
        <v>0</v>
      </c>
      <c r="Q15" s="35">
        <v>0</v>
      </c>
      <c r="R15" s="37">
        <v>7347.939999999999</v>
      </c>
      <c r="S15" s="37">
        <f t="shared" si="0"/>
        <v>4502.006666666667</v>
      </c>
      <c r="T15" s="27">
        <f aca="true" t="shared" si="7" ref="T15:T78">(R15-S15)/S15*100</f>
        <v>63.21477385639881</v>
      </c>
      <c r="U15" s="35">
        <v>0</v>
      </c>
      <c r="V15" s="35">
        <f t="shared" si="1"/>
        <v>116.25</v>
      </c>
      <c r="W15" s="27">
        <f aca="true" t="shared" si="8" ref="W15:W78">V15/70</f>
        <v>1.6607142857142858</v>
      </c>
      <c r="X15" s="39" t="s">
        <v>114</v>
      </c>
    </row>
    <row r="16" spans="1:24" ht="30">
      <c r="A16" s="5">
        <v>3</v>
      </c>
      <c r="B16" s="6" t="s">
        <v>11</v>
      </c>
      <c r="C16" s="34">
        <v>135</v>
      </c>
      <c r="D16" s="34">
        <v>120</v>
      </c>
      <c r="E16" s="34">
        <v>120</v>
      </c>
      <c r="F16" s="34">
        <v>90</v>
      </c>
      <c r="G16" s="35">
        <f t="shared" si="2"/>
        <v>465</v>
      </c>
      <c r="H16" s="31">
        <v>44012.73</v>
      </c>
      <c r="I16" s="31">
        <v>43908.31</v>
      </c>
      <c r="J16" s="33">
        <f t="shared" si="3"/>
        <v>104.42000000000553</v>
      </c>
      <c r="K16" s="28">
        <v>104.34</v>
      </c>
      <c r="L16" s="29">
        <f t="shared" si="4"/>
        <v>0.08000000000552632</v>
      </c>
      <c r="M16" s="40">
        <f t="shared" si="5"/>
        <v>0.00018176559373964376</v>
      </c>
      <c r="N16" s="30">
        <v>0</v>
      </c>
      <c r="O16" s="31">
        <v>0</v>
      </c>
      <c r="P16" s="32">
        <f t="shared" si="6"/>
        <v>0</v>
      </c>
      <c r="Q16" s="35">
        <v>0</v>
      </c>
      <c r="R16" s="37">
        <v>12991.780000000002</v>
      </c>
      <c r="S16" s="37">
        <f t="shared" si="0"/>
        <v>10305.509999999998</v>
      </c>
      <c r="T16" s="27">
        <f t="shared" si="7"/>
        <v>26.06634703183059</v>
      </c>
      <c r="U16" s="35">
        <v>0</v>
      </c>
      <c r="V16" s="35">
        <f t="shared" si="1"/>
        <v>116.25</v>
      </c>
      <c r="W16" s="27">
        <f t="shared" si="8"/>
        <v>1.6607142857142858</v>
      </c>
      <c r="X16" s="39" t="s">
        <v>114</v>
      </c>
    </row>
    <row r="17" spans="1:24" ht="20.25">
      <c r="A17" s="5">
        <v>4</v>
      </c>
      <c r="B17" s="6" t="s">
        <v>12</v>
      </c>
      <c r="C17" s="34">
        <v>135</v>
      </c>
      <c r="D17" s="34">
        <v>120</v>
      </c>
      <c r="E17" s="34">
        <v>120</v>
      </c>
      <c r="F17" s="34">
        <v>75</v>
      </c>
      <c r="G17" s="35">
        <f t="shared" si="2"/>
        <v>450</v>
      </c>
      <c r="H17" s="31">
        <v>16123.15</v>
      </c>
      <c r="I17" s="31">
        <v>16080.33</v>
      </c>
      <c r="J17" s="33">
        <f t="shared" si="3"/>
        <v>42.81999999999971</v>
      </c>
      <c r="K17" s="28">
        <v>13.21</v>
      </c>
      <c r="L17" s="29">
        <f t="shared" si="4"/>
        <v>29.609999999999708</v>
      </c>
      <c r="M17" s="40">
        <f t="shared" si="5"/>
        <v>0.1836489767818305</v>
      </c>
      <c r="N17" s="30">
        <v>0</v>
      </c>
      <c r="O17" s="31">
        <v>0.53</v>
      </c>
      <c r="P17" s="32">
        <f t="shared" si="6"/>
        <v>0.003287198841417465</v>
      </c>
      <c r="Q17" s="35">
        <v>0</v>
      </c>
      <c r="R17" s="37">
        <v>5005.76</v>
      </c>
      <c r="S17" s="37">
        <f t="shared" si="0"/>
        <v>3691.523333333333</v>
      </c>
      <c r="T17" s="27">
        <f t="shared" si="7"/>
        <v>35.60147256281736</v>
      </c>
      <c r="U17" s="35">
        <v>0</v>
      </c>
      <c r="V17" s="35">
        <f t="shared" si="1"/>
        <v>112.5</v>
      </c>
      <c r="W17" s="27">
        <f t="shared" si="8"/>
        <v>1.6071428571428572</v>
      </c>
      <c r="X17" s="39" t="s">
        <v>114</v>
      </c>
    </row>
    <row r="18" spans="1:24" ht="20.25">
      <c r="A18" s="5">
        <v>5</v>
      </c>
      <c r="B18" s="6" t="s">
        <v>13</v>
      </c>
      <c r="C18" s="34">
        <v>135</v>
      </c>
      <c r="D18" s="34">
        <v>135</v>
      </c>
      <c r="E18" s="34">
        <v>120</v>
      </c>
      <c r="F18" s="34">
        <v>90</v>
      </c>
      <c r="G18" s="35">
        <f t="shared" si="2"/>
        <v>480</v>
      </c>
      <c r="H18" s="31">
        <v>15361.22</v>
      </c>
      <c r="I18" s="31">
        <v>15329.72</v>
      </c>
      <c r="J18" s="33">
        <f t="shared" si="3"/>
        <v>31.5</v>
      </c>
      <c r="K18" s="28">
        <v>27.75</v>
      </c>
      <c r="L18" s="29">
        <f t="shared" si="4"/>
        <v>3.75</v>
      </c>
      <c r="M18" s="40">
        <f t="shared" si="5"/>
        <v>0.024412123516231135</v>
      </c>
      <c r="N18" s="30">
        <v>0</v>
      </c>
      <c r="O18" s="31">
        <v>0</v>
      </c>
      <c r="P18" s="32">
        <f t="shared" si="6"/>
        <v>0</v>
      </c>
      <c r="Q18" s="35">
        <v>0</v>
      </c>
      <c r="R18" s="37">
        <v>4517.26</v>
      </c>
      <c r="S18" s="37">
        <f t="shared" si="0"/>
        <v>3604.153333333333</v>
      </c>
      <c r="T18" s="27">
        <f t="shared" si="7"/>
        <v>25.334845169369423</v>
      </c>
      <c r="U18" s="35">
        <v>0</v>
      </c>
      <c r="V18" s="35">
        <f t="shared" si="1"/>
        <v>120</v>
      </c>
      <c r="W18" s="27">
        <f t="shared" si="8"/>
        <v>1.7142857142857142</v>
      </c>
      <c r="X18" s="39" t="s">
        <v>114</v>
      </c>
    </row>
    <row r="19" spans="1:24" ht="20.25">
      <c r="A19" s="5">
        <v>6</v>
      </c>
      <c r="B19" s="6" t="s">
        <v>14</v>
      </c>
      <c r="C19" s="34">
        <v>135</v>
      </c>
      <c r="D19" s="34">
        <v>135</v>
      </c>
      <c r="E19" s="34">
        <v>120</v>
      </c>
      <c r="F19" s="34">
        <v>75</v>
      </c>
      <c r="G19" s="35">
        <f t="shared" si="2"/>
        <v>465</v>
      </c>
      <c r="H19" s="31">
        <v>16514.06</v>
      </c>
      <c r="I19" s="31">
        <v>16486.92</v>
      </c>
      <c r="J19" s="33">
        <f t="shared" si="3"/>
        <v>27.140000000003056</v>
      </c>
      <c r="K19" s="28">
        <v>12.4</v>
      </c>
      <c r="L19" s="29">
        <f t="shared" si="4"/>
        <v>14.740000000003056</v>
      </c>
      <c r="M19" s="40">
        <f t="shared" si="5"/>
        <v>0.08925727531571918</v>
      </c>
      <c r="N19" s="30">
        <v>0</v>
      </c>
      <c r="O19" s="31">
        <v>0.28</v>
      </c>
      <c r="P19" s="32">
        <f t="shared" si="6"/>
        <v>0.0016955249042331201</v>
      </c>
      <c r="Q19" s="35">
        <v>0</v>
      </c>
      <c r="R19" s="37">
        <v>5001.730000000001</v>
      </c>
      <c r="S19" s="37">
        <f t="shared" si="0"/>
        <v>3828.3966666666656</v>
      </c>
      <c r="T19" s="27">
        <f t="shared" si="7"/>
        <v>30.64816515878282</v>
      </c>
      <c r="U19" s="35">
        <v>0</v>
      </c>
      <c r="V19" s="35">
        <f t="shared" si="1"/>
        <v>116.25</v>
      </c>
      <c r="W19" s="27">
        <f t="shared" si="8"/>
        <v>1.6607142857142858</v>
      </c>
      <c r="X19" s="39" t="s">
        <v>114</v>
      </c>
    </row>
    <row r="20" spans="1:24" ht="20.25">
      <c r="A20" s="5">
        <v>7</v>
      </c>
      <c r="B20" s="6" t="s">
        <v>15</v>
      </c>
      <c r="C20" s="34">
        <v>120</v>
      </c>
      <c r="D20" s="34">
        <v>135</v>
      </c>
      <c r="E20" s="34">
        <v>120</v>
      </c>
      <c r="F20" s="34">
        <v>90</v>
      </c>
      <c r="G20" s="35">
        <f t="shared" si="2"/>
        <v>465</v>
      </c>
      <c r="H20" s="31">
        <v>19030.6</v>
      </c>
      <c r="I20" s="31">
        <v>18995.96</v>
      </c>
      <c r="J20" s="33">
        <f t="shared" si="3"/>
        <v>34.63999999999942</v>
      </c>
      <c r="K20" s="28">
        <v>33.32</v>
      </c>
      <c r="L20" s="29">
        <f t="shared" si="4"/>
        <v>1.3199999999994176</v>
      </c>
      <c r="M20" s="40">
        <f t="shared" si="5"/>
        <v>0.006936197492456453</v>
      </c>
      <c r="N20" s="30">
        <v>0</v>
      </c>
      <c r="O20" s="31">
        <v>0</v>
      </c>
      <c r="P20" s="32">
        <f t="shared" si="6"/>
        <v>0</v>
      </c>
      <c r="Q20" s="35">
        <v>0</v>
      </c>
      <c r="R20" s="37">
        <v>6308.1799999999985</v>
      </c>
      <c r="S20" s="37">
        <f t="shared" si="0"/>
        <v>4229.26</v>
      </c>
      <c r="T20" s="27">
        <f t="shared" si="7"/>
        <v>49.15564424982144</v>
      </c>
      <c r="U20" s="35">
        <v>0</v>
      </c>
      <c r="V20" s="35">
        <f t="shared" si="1"/>
        <v>116.25</v>
      </c>
      <c r="W20" s="27">
        <f t="shared" si="8"/>
        <v>1.6607142857142858</v>
      </c>
      <c r="X20" s="39" t="s">
        <v>114</v>
      </c>
    </row>
    <row r="21" spans="1:24" ht="30">
      <c r="A21" s="5">
        <v>8</v>
      </c>
      <c r="B21" s="6" t="s">
        <v>73</v>
      </c>
      <c r="C21" s="34">
        <v>90</v>
      </c>
      <c r="D21" s="34">
        <v>90</v>
      </c>
      <c r="E21" s="34">
        <v>85</v>
      </c>
      <c r="F21" s="34">
        <v>75</v>
      </c>
      <c r="G21" s="35">
        <f t="shared" si="2"/>
        <v>340</v>
      </c>
      <c r="H21" s="31">
        <v>36424.37</v>
      </c>
      <c r="I21" s="31">
        <v>36292.19</v>
      </c>
      <c r="J21" s="33">
        <f t="shared" si="3"/>
        <v>132.1800000000003</v>
      </c>
      <c r="K21" s="28">
        <v>49.07</v>
      </c>
      <c r="L21" s="29">
        <f t="shared" si="4"/>
        <v>83.1100000000003</v>
      </c>
      <c r="M21" s="40">
        <f t="shared" si="5"/>
        <v>0.22817141380894246</v>
      </c>
      <c r="N21" s="30">
        <v>0</v>
      </c>
      <c r="O21" s="31">
        <v>0</v>
      </c>
      <c r="P21" s="32">
        <f t="shared" si="6"/>
        <v>0</v>
      </c>
      <c r="Q21" s="35">
        <v>0</v>
      </c>
      <c r="R21" s="37">
        <v>13282.670000000002</v>
      </c>
      <c r="S21" s="37">
        <f t="shared" si="0"/>
        <v>7669.84</v>
      </c>
      <c r="T21" s="27">
        <f t="shared" si="7"/>
        <v>73.18053570869799</v>
      </c>
      <c r="U21" s="35">
        <v>0</v>
      </c>
      <c r="V21" s="35">
        <f t="shared" si="1"/>
        <v>85</v>
      </c>
      <c r="W21" s="27">
        <f t="shared" si="8"/>
        <v>1.2142857142857142</v>
      </c>
      <c r="X21" s="39" t="s">
        <v>116</v>
      </c>
    </row>
    <row r="22" spans="1:24" ht="20.25">
      <c r="A22" s="5">
        <v>9</v>
      </c>
      <c r="B22" s="6" t="s">
        <v>16</v>
      </c>
      <c r="C22" s="34">
        <v>105</v>
      </c>
      <c r="D22" s="34">
        <v>90</v>
      </c>
      <c r="E22" s="34">
        <v>85</v>
      </c>
      <c r="F22" s="34">
        <v>90</v>
      </c>
      <c r="G22" s="35">
        <f t="shared" si="2"/>
        <v>370</v>
      </c>
      <c r="H22" s="31">
        <v>29825.47</v>
      </c>
      <c r="I22" s="31">
        <v>29693.97</v>
      </c>
      <c r="J22" s="33">
        <f t="shared" si="3"/>
        <v>131.5</v>
      </c>
      <c r="K22" s="28">
        <v>103.49</v>
      </c>
      <c r="L22" s="29">
        <f t="shared" si="4"/>
        <v>28.010000000000005</v>
      </c>
      <c r="M22" s="40">
        <f t="shared" si="5"/>
        <v>0.09391302132036815</v>
      </c>
      <c r="N22" s="30">
        <v>0</v>
      </c>
      <c r="O22" s="31">
        <v>29.33</v>
      </c>
      <c r="P22" s="32">
        <f t="shared" si="6"/>
        <v>0.09833876884421267</v>
      </c>
      <c r="Q22" s="35">
        <v>1</v>
      </c>
      <c r="R22" s="37">
        <v>9747.690000000002</v>
      </c>
      <c r="S22" s="37">
        <f t="shared" si="0"/>
        <v>6648.759999999999</v>
      </c>
      <c r="T22" s="27">
        <f t="shared" si="7"/>
        <v>46.60914215583061</v>
      </c>
      <c r="U22" s="35">
        <v>0</v>
      </c>
      <c r="V22" s="35">
        <f t="shared" si="1"/>
        <v>91.5</v>
      </c>
      <c r="W22" s="27">
        <f t="shared" si="8"/>
        <v>1.3071428571428572</v>
      </c>
      <c r="X22" s="39" t="s">
        <v>116</v>
      </c>
    </row>
    <row r="23" spans="1:24" ht="20.25">
      <c r="A23" s="5">
        <v>10</v>
      </c>
      <c r="B23" s="6" t="s">
        <v>17</v>
      </c>
      <c r="C23" s="34">
        <v>135</v>
      </c>
      <c r="D23" s="34">
        <v>135</v>
      </c>
      <c r="E23" s="34">
        <v>120</v>
      </c>
      <c r="F23" s="34">
        <v>90</v>
      </c>
      <c r="G23" s="35">
        <f t="shared" si="2"/>
        <v>480</v>
      </c>
      <c r="H23" s="31">
        <v>27762.62</v>
      </c>
      <c r="I23" s="31">
        <v>27744.39</v>
      </c>
      <c r="J23" s="33">
        <f t="shared" si="3"/>
        <v>18.229999999999563</v>
      </c>
      <c r="K23" s="28">
        <v>18.23</v>
      </c>
      <c r="L23" s="29">
        <f t="shared" si="4"/>
        <v>-4.369837824924616E-13</v>
      </c>
      <c r="M23" s="40">
        <f t="shared" si="5"/>
        <v>-1.5740005175752925E-15</v>
      </c>
      <c r="N23" s="30">
        <v>0</v>
      </c>
      <c r="O23" s="31">
        <v>0</v>
      </c>
      <c r="P23" s="32">
        <f t="shared" si="6"/>
        <v>0</v>
      </c>
      <c r="Q23" s="35">
        <v>0</v>
      </c>
      <c r="R23" s="37">
        <v>9012.64</v>
      </c>
      <c r="S23" s="37">
        <f t="shared" si="0"/>
        <v>6243.916666666667</v>
      </c>
      <c r="T23" s="27">
        <f t="shared" si="7"/>
        <v>44.34273359403151</v>
      </c>
      <c r="U23" s="35">
        <v>0</v>
      </c>
      <c r="V23" s="35">
        <f t="shared" si="1"/>
        <v>120</v>
      </c>
      <c r="W23" s="27">
        <f t="shared" si="8"/>
        <v>1.7142857142857142</v>
      </c>
      <c r="X23" s="39" t="s">
        <v>114</v>
      </c>
    </row>
    <row r="24" spans="1:24" ht="20.25">
      <c r="A24" s="5">
        <v>11</v>
      </c>
      <c r="B24" s="18" t="s">
        <v>75</v>
      </c>
      <c r="C24" s="34">
        <v>120</v>
      </c>
      <c r="D24" s="34">
        <v>120</v>
      </c>
      <c r="E24" s="34">
        <v>100</v>
      </c>
      <c r="F24" s="34">
        <v>75</v>
      </c>
      <c r="G24" s="35">
        <f t="shared" si="2"/>
        <v>415</v>
      </c>
      <c r="H24" s="31">
        <v>74572.44</v>
      </c>
      <c r="I24" s="31">
        <v>74213.56</v>
      </c>
      <c r="J24" s="33">
        <f t="shared" si="3"/>
        <v>358.88000000000466</v>
      </c>
      <c r="K24" s="28">
        <v>357.8</v>
      </c>
      <c r="L24" s="29">
        <f t="shared" si="4"/>
        <v>1.0800000000046452</v>
      </c>
      <c r="M24" s="40">
        <f t="shared" si="5"/>
        <v>0.0014482562190598098</v>
      </c>
      <c r="N24" s="30">
        <v>0</v>
      </c>
      <c r="O24" s="31">
        <v>0</v>
      </c>
      <c r="P24" s="32">
        <f t="shared" si="6"/>
        <v>0</v>
      </c>
      <c r="Q24" s="35">
        <v>0</v>
      </c>
      <c r="R24" s="37">
        <v>22750.050000000003</v>
      </c>
      <c r="S24" s="37">
        <f t="shared" si="0"/>
        <v>17154.50333333333</v>
      </c>
      <c r="T24" s="27">
        <f t="shared" si="7"/>
        <v>32.61852912869725</v>
      </c>
      <c r="U24" s="35">
        <v>0</v>
      </c>
      <c r="V24" s="35">
        <f t="shared" si="1"/>
        <v>103.75</v>
      </c>
      <c r="W24" s="27">
        <f t="shared" si="8"/>
        <v>1.4821428571428572</v>
      </c>
      <c r="X24" s="39" t="s">
        <v>115</v>
      </c>
    </row>
    <row r="25" spans="1:24" ht="20.25">
      <c r="A25" s="5">
        <v>12</v>
      </c>
      <c r="B25" s="6" t="s">
        <v>18</v>
      </c>
      <c r="C25" s="34">
        <v>135</v>
      </c>
      <c r="D25" s="34">
        <v>120</v>
      </c>
      <c r="E25" s="34">
        <v>105</v>
      </c>
      <c r="F25" s="34">
        <v>75</v>
      </c>
      <c r="G25" s="35">
        <f t="shared" si="2"/>
        <v>435</v>
      </c>
      <c r="H25" s="31">
        <v>19065.76</v>
      </c>
      <c r="I25" s="31">
        <v>19001.22</v>
      </c>
      <c r="J25" s="33">
        <f t="shared" si="3"/>
        <v>64.53999999999724</v>
      </c>
      <c r="K25" s="28">
        <v>13.25</v>
      </c>
      <c r="L25" s="29">
        <f t="shared" si="4"/>
        <v>51.289999999997235</v>
      </c>
      <c r="M25" s="40">
        <f t="shared" si="5"/>
        <v>0.2690162888864501</v>
      </c>
      <c r="N25" s="30">
        <v>0</v>
      </c>
      <c r="O25" s="31">
        <v>0</v>
      </c>
      <c r="P25" s="32">
        <f t="shared" si="6"/>
        <v>0</v>
      </c>
      <c r="Q25" s="35">
        <v>0</v>
      </c>
      <c r="R25" s="37">
        <v>7374.909999999998</v>
      </c>
      <c r="S25" s="37">
        <f t="shared" si="0"/>
        <v>3875.436666666668</v>
      </c>
      <c r="T25" s="27">
        <f t="shared" si="7"/>
        <v>90.29881363906507</v>
      </c>
      <c r="U25" s="35">
        <v>0</v>
      </c>
      <c r="V25" s="35">
        <f t="shared" si="1"/>
        <v>108.75</v>
      </c>
      <c r="W25" s="27">
        <f t="shared" si="8"/>
        <v>1.5535714285714286</v>
      </c>
      <c r="X25" s="39" t="s">
        <v>115</v>
      </c>
    </row>
    <row r="26" spans="1:24" ht="20.25">
      <c r="A26" s="5">
        <v>13</v>
      </c>
      <c r="B26" s="6" t="s">
        <v>19</v>
      </c>
      <c r="C26" s="34">
        <v>135</v>
      </c>
      <c r="D26" s="34">
        <v>120</v>
      </c>
      <c r="E26" s="34">
        <v>120</v>
      </c>
      <c r="F26" s="34">
        <v>75</v>
      </c>
      <c r="G26" s="35">
        <f t="shared" si="2"/>
        <v>450</v>
      </c>
      <c r="H26" s="31">
        <v>14875.29</v>
      </c>
      <c r="I26" s="31">
        <v>14848.53</v>
      </c>
      <c r="J26" s="33">
        <f t="shared" si="3"/>
        <v>26.76000000000022</v>
      </c>
      <c r="K26" s="28">
        <v>25.73</v>
      </c>
      <c r="L26" s="29">
        <f t="shared" si="4"/>
        <v>1.0300000000002179</v>
      </c>
      <c r="M26" s="40">
        <f t="shared" si="5"/>
        <v>0.006924234754416335</v>
      </c>
      <c r="N26" s="30">
        <v>0</v>
      </c>
      <c r="O26" s="31">
        <v>0</v>
      </c>
      <c r="P26" s="32">
        <f t="shared" si="6"/>
        <v>0</v>
      </c>
      <c r="Q26" s="35">
        <v>0</v>
      </c>
      <c r="R26" s="37">
        <v>4753.040000000001</v>
      </c>
      <c r="S26" s="37">
        <f t="shared" si="0"/>
        <v>3365.1633333333334</v>
      </c>
      <c r="T26" s="27">
        <f t="shared" si="7"/>
        <v>41.242475600490934</v>
      </c>
      <c r="U26" s="35">
        <v>0</v>
      </c>
      <c r="V26" s="35">
        <f t="shared" si="1"/>
        <v>112.5</v>
      </c>
      <c r="W26" s="27">
        <f t="shared" si="8"/>
        <v>1.6071428571428572</v>
      </c>
      <c r="X26" s="39" t="s">
        <v>114</v>
      </c>
    </row>
    <row r="27" spans="1:24" ht="21" customHeight="1">
      <c r="A27" s="5">
        <v>14</v>
      </c>
      <c r="B27" s="7" t="s">
        <v>20</v>
      </c>
      <c r="C27" s="34">
        <v>120</v>
      </c>
      <c r="D27" s="34">
        <v>135</v>
      </c>
      <c r="E27" s="34">
        <v>120</v>
      </c>
      <c r="F27" s="34">
        <v>75</v>
      </c>
      <c r="G27" s="35">
        <f t="shared" si="2"/>
        <v>450</v>
      </c>
      <c r="H27" s="31">
        <v>46775.32</v>
      </c>
      <c r="I27" s="31">
        <v>46692.66</v>
      </c>
      <c r="J27" s="33">
        <f t="shared" si="3"/>
        <v>82.65999999999622</v>
      </c>
      <c r="K27" s="28">
        <v>50.53</v>
      </c>
      <c r="L27" s="29">
        <f t="shared" si="4"/>
        <v>32.129999999996215</v>
      </c>
      <c r="M27" s="40">
        <f t="shared" si="5"/>
        <v>0.0686900698915501</v>
      </c>
      <c r="N27" s="30">
        <v>0</v>
      </c>
      <c r="O27" s="31">
        <v>0</v>
      </c>
      <c r="P27" s="32">
        <f t="shared" si="6"/>
        <v>0</v>
      </c>
      <c r="Q27" s="35">
        <v>0</v>
      </c>
      <c r="R27" s="37">
        <v>14555.650000000001</v>
      </c>
      <c r="S27" s="37">
        <f t="shared" si="0"/>
        <v>10712.336666666668</v>
      </c>
      <c r="T27" s="27">
        <f t="shared" si="7"/>
        <v>35.87745095141085</v>
      </c>
      <c r="U27" s="35">
        <v>0</v>
      </c>
      <c r="V27" s="35">
        <f t="shared" si="1"/>
        <v>112.5</v>
      </c>
      <c r="W27" s="27">
        <f t="shared" si="8"/>
        <v>1.6071428571428572</v>
      </c>
      <c r="X27" s="39" t="s">
        <v>114</v>
      </c>
    </row>
    <row r="28" spans="1:24" ht="30">
      <c r="A28" s="5">
        <v>15</v>
      </c>
      <c r="B28" s="6" t="s">
        <v>21</v>
      </c>
      <c r="C28" s="34">
        <v>120</v>
      </c>
      <c r="D28" s="34">
        <v>120</v>
      </c>
      <c r="E28" s="34">
        <v>120</v>
      </c>
      <c r="F28" s="34">
        <v>90</v>
      </c>
      <c r="G28" s="35">
        <f t="shared" si="2"/>
        <v>450</v>
      </c>
      <c r="H28" s="31">
        <v>10791.58</v>
      </c>
      <c r="I28" s="31">
        <v>10790.66</v>
      </c>
      <c r="J28" s="33">
        <f t="shared" si="3"/>
        <v>0.9200000000000728</v>
      </c>
      <c r="K28" s="28">
        <v>0</v>
      </c>
      <c r="L28" s="29">
        <f t="shared" si="4"/>
        <v>0.9200000000000728</v>
      </c>
      <c r="M28" s="40">
        <f t="shared" si="5"/>
        <v>0.008525164989742677</v>
      </c>
      <c r="N28" s="30">
        <v>0</v>
      </c>
      <c r="O28" s="31">
        <v>0</v>
      </c>
      <c r="P28" s="32">
        <f t="shared" si="6"/>
        <v>0</v>
      </c>
      <c r="Q28" s="35">
        <v>0</v>
      </c>
      <c r="R28" s="37">
        <v>3410.1899999999996</v>
      </c>
      <c r="S28" s="37">
        <f t="shared" si="0"/>
        <v>2460.1566666666668</v>
      </c>
      <c r="T28" s="27">
        <f t="shared" si="7"/>
        <v>38.61678185806593</v>
      </c>
      <c r="U28" s="35">
        <v>0</v>
      </c>
      <c r="V28" s="35">
        <f t="shared" si="1"/>
        <v>112.5</v>
      </c>
      <c r="W28" s="27">
        <f t="shared" si="8"/>
        <v>1.6071428571428572</v>
      </c>
      <c r="X28" s="39" t="s">
        <v>114</v>
      </c>
    </row>
    <row r="29" spans="1:24" ht="20.25">
      <c r="A29" s="5">
        <v>16</v>
      </c>
      <c r="B29" s="6" t="s">
        <v>22</v>
      </c>
      <c r="C29" s="34">
        <v>135</v>
      </c>
      <c r="D29" s="34">
        <v>105</v>
      </c>
      <c r="E29" s="34">
        <v>120</v>
      </c>
      <c r="F29" s="34">
        <v>90</v>
      </c>
      <c r="G29" s="35">
        <f t="shared" si="2"/>
        <v>450</v>
      </c>
      <c r="H29" s="31">
        <v>18199.73</v>
      </c>
      <c r="I29" s="31">
        <v>18074.49</v>
      </c>
      <c r="J29" s="33">
        <f t="shared" si="3"/>
        <v>125.23999999999796</v>
      </c>
      <c r="K29" s="28">
        <v>47.58</v>
      </c>
      <c r="L29" s="29">
        <f t="shared" si="4"/>
        <v>77.65999999999796</v>
      </c>
      <c r="M29" s="40">
        <f t="shared" si="5"/>
        <v>0.42670962701093895</v>
      </c>
      <c r="N29" s="30">
        <v>0</v>
      </c>
      <c r="O29" s="31">
        <v>1.09</v>
      </c>
      <c r="P29" s="32">
        <f t="shared" si="6"/>
        <v>0.005989099838294305</v>
      </c>
      <c r="Q29" s="35">
        <v>0</v>
      </c>
      <c r="R29" s="37">
        <v>5563.84</v>
      </c>
      <c r="S29" s="37">
        <f t="shared" si="0"/>
        <v>4170.216666666667</v>
      </c>
      <c r="T29" s="27">
        <f t="shared" si="7"/>
        <v>33.4184874486937</v>
      </c>
      <c r="U29" s="35">
        <v>0</v>
      </c>
      <c r="V29" s="35">
        <f t="shared" si="1"/>
        <v>112.5</v>
      </c>
      <c r="W29" s="27">
        <f t="shared" si="8"/>
        <v>1.6071428571428572</v>
      </c>
      <c r="X29" s="39" t="s">
        <v>114</v>
      </c>
    </row>
    <row r="30" spans="1:24" ht="20.25">
      <c r="A30" s="5">
        <v>17</v>
      </c>
      <c r="B30" s="6" t="s">
        <v>23</v>
      </c>
      <c r="C30" s="34">
        <v>120</v>
      </c>
      <c r="D30" s="34">
        <v>120</v>
      </c>
      <c r="E30" s="34">
        <v>120</v>
      </c>
      <c r="F30" s="34">
        <v>90</v>
      </c>
      <c r="G30" s="35">
        <f t="shared" si="2"/>
        <v>450</v>
      </c>
      <c r="H30" s="31">
        <v>12918.39</v>
      </c>
      <c r="I30" s="31">
        <v>12916.27</v>
      </c>
      <c r="J30" s="33">
        <f t="shared" si="3"/>
        <v>2.1199999999989814</v>
      </c>
      <c r="K30" s="28">
        <v>1.97</v>
      </c>
      <c r="L30" s="29">
        <f t="shared" si="4"/>
        <v>0.1499999999989814</v>
      </c>
      <c r="M30" s="40">
        <f t="shared" si="5"/>
        <v>0.0011611354046361922</v>
      </c>
      <c r="N30" s="30">
        <v>0</v>
      </c>
      <c r="O30" s="31">
        <v>0</v>
      </c>
      <c r="P30" s="32">
        <f t="shared" si="6"/>
        <v>0</v>
      </c>
      <c r="Q30" s="35">
        <v>0</v>
      </c>
      <c r="R30" s="37">
        <v>4167.869999999999</v>
      </c>
      <c r="S30" s="37">
        <f t="shared" si="0"/>
        <v>2916.1333333333337</v>
      </c>
      <c r="T30" s="27">
        <f t="shared" si="7"/>
        <v>42.92453477207256</v>
      </c>
      <c r="U30" s="35">
        <v>0</v>
      </c>
      <c r="V30" s="35">
        <f t="shared" si="1"/>
        <v>112.5</v>
      </c>
      <c r="W30" s="27">
        <f t="shared" si="8"/>
        <v>1.6071428571428572</v>
      </c>
      <c r="X30" s="39" t="s">
        <v>114</v>
      </c>
    </row>
    <row r="31" spans="1:24" ht="20.25">
      <c r="A31" s="5">
        <v>18</v>
      </c>
      <c r="B31" s="6" t="s">
        <v>24</v>
      </c>
      <c r="C31" s="34">
        <v>120</v>
      </c>
      <c r="D31" s="34">
        <v>105</v>
      </c>
      <c r="E31" s="34">
        <v>120</v>
      </c>
      <c r="F31" s="34">
        <v>90</v>
      </c>
      <c r="G31" s="35">
        <f t="shared" si="2"/>
        <v>435</v>
      </c>
      <c r="H31" s="31">
        <v>33684.33</v>
      </c>
      <c r="I31" s="31">
        <v>33542.96</v>
      </c>
      <c r="J31" s="33">
        <f t="shared" si="3"/>
        <v>141.37000000000262</v>
      </c>
      <c r="K31" s="28">
        <v>141.36</v>
      </c>
      <c r="L31" s="29">
        <f t="shared" si="4"/>
        <v>0.010000000002605702</v>
      </c>
      <c r="M31" s="40">
        <f t="shared" si="5"/>
        <v>2.9687394710257563E-05</v>
      </c>
      <c r="N31" s="30">
        <v>0</v>
      </c>
      <c r="O31" s="31">
        <v>0</v>
      </c>
      <c r="P31" s="32">
        <f t="shared" si="6"/>
        <v>0</v>
      </c>
      <c r="Q31" s="35">
        <v>0</v>
      </c>
      <c r="R31" s="37">
        <v>10732.480000000003</v>
      </c>
      <c r="S31" s="37">
        <f t="shared" si="0"/>
        <v>7603.493333333332</v>
      </c>
      <c r="T31" s="27">
        <f t="shared" si="7"/>
        <v>41.1519617298716</v>
      </c>
      <c r="U31" s="35">
        <v>0</v>
      </c>
      <c r="V31" s="35">
        <f t="shared" si="1"/>
        <v>108.75</v>
      </c>
      <c r="W31" s="27">
        <f t="shared" si="8"/>
        <v>1.5535714285714286</v>
      </c>
      <c r="X31" s="39" t="s">
        <v>115</v>
      </c>
    </row>
    <row r="32" spans="1:24" ht="30">
      <c r="A32" s="5">
        <v>19</v>
      </c>
      <c r="B32" s="6" t="s">
        <v>25</v>
      </c>
      <c r="C32" s="34">
        <v>105</v>
      </c>
      <c r="D32" s="34">
        <v>105</v>
      </c>
      <c r="E32" s="34">
        <v>105</v>
      </c>
      <c r="F32" s="34">
        <v>75</v>
      </c>
      <c r="G32" s="35">
        <f t="shared" si="2"/>
        <v>390</v>
      </c>
      <c r="H32" s="31">
        <v>10299.56</v>
      </c>
      <c r="I32" s="31">
        <v>10299.55</v>
      </c>
      <c r="J32" s="33">
        <f t="shared" si="3"/>
        <v>0.010000000000218279</v>
      </c>
      <c r="K32" s="28">
        <v>0</v>
      </c>
      <c r="L32" s="29">
        <f t="shared" si="4"/>
        <v>0.010000000000218279</v>
      </c>
      <c r="M32" s="40">
        <f t="shared" si="5"/>
        <v>9.70915262420752E-05</v>
      </c>
      <c r="N32" s="30">
        <v>0</v>
      </c>
      <c r="O32" s="31">
        <v>0</v>
      </c>
      <c r="P32" s="32">
        <f t="shared" si="6"/>
        <v>0</v>
      </c>
      <c r="Q32" s="35">
        <v>0</v>
      </c>
      <c r="R32" s="37">
        <v>3264.8399999999992</v>
      </c>
      <c r="S32" s="37">
        <f t="shared" si="0"/>
        <v>2344.903333333333</v>
      </c>
      <c r="T32" s="27">
        <f t="shared" si="7"/>
        <v>39.23132581158283</v>
      </c>
      <c r="U32" s="35">
        <v>0</v>
      </c>
      <c r="V32" s="35">
        <f t="shared" si="1"/>
        <v>97.5</v>
      </c>
      <c r="W32" s="27">
        <f t="shared" si="8"/>
        <v>1.3928571428571428</v>
      </c>
      <c r="X32" s="39" t="s">
        <v>115</v>
      </c>
    </row>
    <row r="33" spans="1:24" ht="20.25">
      <c r="A33" s="5">
        <v>20</v>
      </c>
      <c r="B33" s="6" t="s">
        <v>26</v>
      </c>
      <c r="C33" s="34">
        <v>90</v>
      </c>
      <c r="D33" s="34">
        <v>120</v>
      </c>
      <c r="E33" s="34">
        <v>105</v>
      </c>
      <c r="F33" s="34">
        <v>90</v>
      </c>
      <c r="G33" s="35">
        <f t="shared" si="2"/>
        <v>405</v>
      </c>
      <c r="H33" s="31">
        <v>30363.28</v>
      </c>
      <c r="I33" s="31">
        <v>30187.46</v>
      </c>
      <c r="J33" s="33">
        <f t="shared" si="3"/>
        <v>175.8199999999997</v>
      </c>
      <c r="K33" s="28">
        <v>131.99</v>
      </c>
      <c r="L33" s="29">
        <f t="shared" si="4"/>
        <v>43.8299999999997</v>
      </c>
      <c r="M33" s="40">
        <f t="shared" si="5"/>
        <v>0.14435199359225914</v>
      </c>
      <c r="N33" s="30">
        <v>0</v>
      </c>
      <c r="O33" s="31">
        <v>0</v>
      </c>
      <c r="P33" s="32">
        <f t="shared" si="6"/>
        <v>0</v>
      </c>
      <c r="Q33" s="35">
        <v>0</v>
      </c>
      <c r="R33" s="37">
        <v>9880.46</v>
      </c>
      <c r="S33" s="37">
        <f t="shared" si="0"/>
        <v>6769</v>
      </c>
      <c r="T33" s="27">
        <f t="shared" si="7"/>
        <v>45.96631703353522</v>
      </c>
      <c r="U33" s="35">
        <v>0</v>
      </c>
      <c r="V33" s="35">
        <f t="shared" si="1"/>
        <v>101.25</v>
      </c>
      <c r="W33" s="27">
        <f t="shared" si="8"/>
        <v>1.4464285714285714</v>
      </c>
      <c r="X33" s="39" t="s">
        <v>115</v>
      </c>
    </row>
    <row r="34" spans="1:24" ht="20.25">
      <c r="A34" s="5">
        <v>21</v>
      </c>
      <c r="B34" s="6" t="s">
        <v>27</v>
      </c>
      <c r="C34" s="34">
        <v>105</v>
      </c>
      <c r="D34" s="34">
        <v>105</v>
      </c>
      <c r="E34" s="34">
        <v>120</v>
      </c>
      <c r="F34" s="34">
        <v>90</v>
      </c>
      <c r="G34" s="35">
        <f t="shared" si="2"/>
        <v>420</v>
      </c>
      <c r="H34" s="31">
        <v>17615.06</v>
      </c>
      <c r="I34" s="31">
        <v>17578.27</v>
      </c>
      <c r="J34" s="33">
        <f t="shared" si="3"/>
        <v>36.79000000000087</v>
      </c>
      <c r="K34" s="28">
        <v>21.68</v>
      </c>
      <c r="L34" s="29">
        <f t="shared" si="4"/>
        <v>15.110000000000873</v>
      </c>
      <c r="M34" s="40">
        <f t="shared" si="5"/>
        <v>0.08577887330500647</v>
      </c>
      <c r="N34" s="30">
        <v>0</v>
      </c>
      <c r="O34" s="31">
        <v>0</v>
      </c>
      <c r="P34" s="32">
        <f t="shared" si="6"/>
        <v>0</v>
      </c>
      <c r="Q34" s="35">
        <v>0</v>
      </c>
      <c r="R34" s="37">
        <v>5543.52</v>
      </c>
      <c r="S34" s="37">
        <f t="shared" si="0"/>
        <v>4011.5833333333335</v>
      </c>
      <c r="T34" s="27">
        <f t="shared" si="7"/>
        <v>38.18783107251917</v>
      </c>
      <c r="U34" s="35">
        <v>0</v>
      </c>
      <c r="V34" s="35">
        <f t="shared" si="1"/>
        <v>105</v>
      </c>
      <c r="W34" s="27">
        <f t="shared" si="8"/>
        <v>1.5</v>
      </c>
      <c r="X34" s="39" t="s">
        <v>115</v>
      </c>
    </row>
    <row r="35" spans="1:24" ht="20.25">
      <c r="A35" s="5">
        <v>22</v>
      </c>
      <c r="B35" s="6" t="s">
        <v>28</v>
      </c>
      <c r="C35" s="34">
        <v>105</v>
      </c>
      <c r="D35" s="34">
        <v>120</v>
      </c>
      <c r="E35" s="34">
        <v>120</v>
      </c>
      <c r="F35" s="34">
        <v>90</v>
      </c>
      <c r="G35" s="35">
        <f t="shared" si="2"/>
        <v>435</v>
      </c>
      <c r="H35" s="31">
        <v>14311.19</v>
      </c>
      <c r="I35" s="31">
        <v>14286.81</v>
      </c>
      <c r="J35" s="33">
        <f t="shared" si="3"/>
        <v>24.38000000000102</v>
      </c>
      <c r="K35" s="28">
        <v>12.9</v>
      </c>
      <c r="L35" s="29">
        <f t="shared" si="4"/>
        <v>11.480000000001018</v>
      </c>
      <c r="M35" s="40">
        <f t="shared" si="5"/>
        <v>0.08021694911465097</v>
      </c>
      <c r="N35" s="30">
        <v>0</v>
      </c>
      <c r="O35" s="31">
        <v>0</v>
      </c>
      <c r="P35" s="32">
        <f t="shared" si="6"/>
        <v>0</v>
      </c>
      <c r="Q35" s="35">
        <v>0</v>
      </c>
      <c r="R35" s="37">
        <v>4730.450000000001</v>
      </c>
      <c r="S35" s="37">
        <f t="shared" si="0"/>
        <v>3185.453333333333</v>
      </c>
      <c r="T35" s="27">
        <f t="shared" si="7"/>
        <v>48.501626142171325</v>
      </c>
      <c r="U35" s="35">
        <v>0</v>
      </c>
      <c r="V35" s="35">
        <f t="shared" si="1"/>
        <v>108.75</v>
      </c>
      <c r="W35" s="27">
        <f t="shared" si="8"/>
        <v>1.5535714285714286</v>
      </c>
      <c r="X35" s="39" t="s">
        <v>115</v>
      </c>
    </row>
    <row r="36" spans="1:24" ht="20.25">
      <c r="A36" s="5">
        <v>23</v>
      </c>
      <c r="B36" s="6" t="s">
        <v>76</v>
      </c>
      <c r="C36" s="34">
        <v>105</v>
      </c>
      <c r="D36" s="34">
        <v>105</v>
      </c>
      <c r="E36" s="34">
        <v>115</v>
      </c>
      <c r="F36" s="34">
        <v>60</v>
      </c>
      <c r="G36" s="35">
        <f t="shared" si="2"/>
        <v>385</v>
      </c>
      <c r="H36" s="31">
        <v>74503.67</v>
      </c>
      <c r="I36" s="31">
        <v>74293.57</v>
      </c>
      <c r="J36" s="33">
        <f t="shared" si="3"/>
        <v>210.09999999999127</v>
      </c>
      <c r="K36" s="28">
        <v>0</v>
      </c>
      <c r="L36" s="29">
        <f t="shared" si="4"/>
        <v>210.09999999999127</v>
      </c>
      <c r="M36" s="40">
        <f t="shared" si="5"/>
        <v>0.281999531029802</v>
      </c>
      <c r="N36" s="30">
        <v>0</v>
      </c>
      <c r="O36" s="31">
        <v>11.25</v>
      </c>
      <c r="P36" s="32">
        <f t="shared" si="6"/>
        <v>0.01509992729217232</v>
      </c>
      <c r="Q36" s="35">
        <v>0</v>
      </c>
      <c r="R36" s="37">
        <v>22904.4</v>
      </c>
      <c r="S36" s="37">
        <f t="shared" si="0"/>
        <v>17129.723333333335</v>
      </c>
      <c r="T36" s="27">
        <f t="shared" si="7"/>
        <v>33.71144153524954</v>
      </c>
      <c r="U36" s="35">
        <v>0</v>
      </c>
      <c r="V36" s="35">
        <f t="shared" si="1"/>
        <v>96.25</v>
      </c>
      <c r="W36" s="27">
        <f t="shared" si="8"/>
        <v>1.375</v>
      </c>
      <c r="X36" s="39" t="s">
        <v>116</v>
      </c>
    </row>
    <row r="37" spans="1:24" ht="21.75" customHeight="1">
      <c r="A37" s="5">
        <v>24</v>
      </c>
      <c r="B37" s="18" t="s">
        <v>77</v>
      </c>
      <c r="C37" s="34">
        <v>105</v>
      </c>
      <c r="D37" s="34">
        <v>120</v>
      </c>
      <c r="E37" s="34">
        <v>120</v>
      </c>
      <c r="F37" s="34">
        <v>60</v>
      </c>
      <c r="G37" s="35">
        <f t="shared" si="2"/>
        <v>405</v>
      </c>
      <c r="H37" s="31">
        <v>86152.12</v>
      </c>
      <c r="I37" s="31">
        <v>85901.91</v>
      </c>
      <c r="J37" s="33">
        <f t="shared" si="3"/>
        <v>250.20999999999185</v>
      </c>
      <c r="K37" s="28">
        <v>200.12</v>
      </c>
      <c r="L37" s="29">
        <f t="shared" si="4"/>
        <v>50.089999999991846</v>
      </c>
      <c r="M37" s="40">
        <f t="shared" si="5"/>
        <v>0.058141343474765156</v>
      </c>
      <c r="N37" s="30">
        <v>0</v>
      </c>
      <c r="O37" s="31">
        <v>0</v>
      </c>
      <c r="P37" s="32">
        <f t="shared" si="6"/>
        <v>0</v>
      </c>
      <c r="Q37" s="35">
        <v>0</v>
      </c>
      <c r="R37" s="37">
        <v>26804.819999999992</v>
      </c>
      <c r="S37" s="37">
        <f t="shared" si="0"/>
        <v>19699.030000000002</v>
      </c>
      <c r="T37" s="27">
        <f t="shared" si="7"/>
        <v>36.07177612298671</v>
      </c>
      <c r="U37" s="35">
        <v>0</v>
      </c>
      <c r="V37" s="35">
        <f t="shared" si="1"/>
        <v>101.25</v>
      </c>
      <c r="W37" s="27">
        <f t="shared" si="8"/>
        <v>1.4464285714285714</v>
      </c>
      <c r="X37" s="39" t="s">
        <v>115</v>
      </c>
    </row>
    <row r="38" spans="1:24" ht="20.25">
      <c r="A38" s="5">
        <v>25</v>
      </c>
      <c r="B38" s="6" t="s">
        <v>29</v>
      </c>
      <c r="C38" s="34">
        <v>90</v>
      </c>
      <c r="D38" s="34">
        <v>120</v>
      </c>
      <c r="E38" s="34">
        <v>120</v>
      </c>
      <c r="F38" s="34">
        <v>90</v>
      </c>
      <c r="G38" s="35">
        <f t="shared" si="2"/>
        <v>420</v>
      </c>
      <c r="H38" s="31">
        <v>17407.19</v>
      </c>
      <c r="I38" s="31">
        <v>17331.8</v>
      </c>
      <c r="J38" s="33">
        <f t="shared" si="3"/>
        <v>75.38999999999942</v>
      </c>
      <c r="K38" s="28">
        <v>69.9</v>
      </c>
      <c r="L38" s="29">
        <f t="shared" si="4"/>
        <v>5.489999999999412</v>
      </c>
      <c r="M38" s="40">
        <f t="shared" si="5"/>
        <v>0.031538691770466185</v>
      </c>
      <c r="N38" s="30">
        <v>0</v>
      </c>
      <c r="O38" s="31">
        <v>0</v>
      </c>
      <c r="P38" s="32">
        <f t="shared" si="6"/>
        <v>0</v>
      </c>
      <c r="Q38" s="35">
        <v>0</v>
      </c>
      <c r="R38" s="37">
        <v>5437.769999999999</v>
      </c>
      <c r="S38" s="37">
        <f t="shared" si="0"/>
        <v>3964.6766666666667</v>
      </c>
      <c r="T38" s="27">
        <f t="shared" si="7"/>
        <v>37.1554468922644</v>
      </c>
      <c r="U38" s="35">
        <v>0</v>
      </c>
      <c r="V38" s="35">
        <f t="shared" si="1"/>
        <v>105</v>
      </c>
      <c r="W38" s="27">
        <f t="shared" si="8"/>
        <v>1.5</v>
      </c>
      <c r="X38" s="39" t="s">
        <v>115</v>
      </c>
    </row>
    <row r="39" spans="1:24" ht="20.25">
      <c r="A39" s="5">
        <v>26</v>
      </c>
      <c r="B39" s="6" t="s">
        <v>30</v>
      </c>
      <c r="C39" s="34">
        <v>105</v>
      </c>
      <c r="D39" s="34">
        <v>120</v>
      </c>
      <c r="E39" s="34">
        <v>120</v>
      </c>
      <c r="F39" s="34">
        <v>90</v>
      </c>
      <c r="G39" s="35">
        <f t="shared" si="2"/>
        <v>435</v>
      </c>
      <c r="H39" s="31">
        <v>14426.26</v>
      </c>
      <c r="I39" s="31">
        <v>14422.98</v>
      </c>
      <c r="J39" s="33">
        <f t="shared" si="3"/>
        <v>3.280000000000655</v>
      </c>
      <c r="K39" s="28">
        <v>2.09</v>
      </c>
      <c r="L39" s="29">
        <f t="shared" si="4"/>
        <v>1.190000000000655</v>
      </c>
      <c r="M39" s="40">
        <f t="shared" si="5"/>
        <v>0.008248846201306887</v>
      </c>
      <c r="N39" s="30">
        <v>0</v>
      </c>
      <c r="O39" s="31">
        <v>0</v>
      </c>
      <c r="P39" s="32">
        <f t="shared" si="6"/>
        <v>0</v>
      </c>
      <c r="Q39" s="35">
        <v>0</v>
      </c>
      <c r="R39" s="37">
        <v>4616.15</v>
      </c>
      <c r="S39" s="37">
        <f t="shared" si="0"/>
        <v>3268.943333333333</v>
      </c>
      <c r="T39" s="27">
        <f t="shared" si="7"/>
        <v>41.21229795968728</v>
      </c>
      <c r="U39" s="35">
        <v>0</v>
      </c>
      <c r="V39" s="35">
        <f t="shared" si="1"/>
        <v>108.75</v>
      </c>
      <c r="W39" s="27">
        <f t="shared" si="8"/>
        <v>1.5535714285714286</v>
      </c>
      <c r="X39" s="39" t="s">
        <v>115</v>
      </c>
    </row>
    <row r="40" spans="1:24" ht="20.25">
      <c r="A40" s="5">
        <v>27</v>
      </c>
      <c r="B40" s="6" t="s">
        <v>31</v>
      </c>
      <c r="C40" s="34">
        <v>135</v>
      </c>
      <c r="D40" s="34">
        <v>120</v>
      </c>
      <c r="E40" s="34">
        <v>120</v>
      </c>
      <c r="F40" s="34">
        <v>90</v>
      </c>
      <c r="G40" s="35">
        <f t="shared" si="2"/>
        <v>465</v>
      </c>
      <c r="H40" s="31">
        <v>16608.36</v>
      </c>
      <c r="I40" s="31">
        <v>16566.09</v>
      </c>
      <c r="J40" s="33">
        <f t="shared" si="3"/>
        <v>42.27000000000044</v>
      </c>
      <c r="K40" s="28">
        <v>41.22</v>
      </c>
      <c r="L40" s="29">
        <f t="shared" si="4"/>
        <v>1.0500000000004377</v>
      </c>
      <c r="M40" s="40">
        <f t="shared" si="5"/>
        <v>0.0063221172951479715</v>
      </c>
      <c r="N40" s="30">
        <v>0</v>
      </c>
      <c r="O40" s="31">
        <v>0.07</v>
      </c>
      <c r="P40" s="32">
        <f t="shared" si="6"/>
        <v>0.00042147448634302246</v>
      </c>
      <c r="Q40" s="35">
        <v>0</v>
      </c>
      <c r="R40" s="37">
        <v>4953.880000000001</v>
      </c>
      <c r="S40" s="37">
        <f t="shared" si="0"/>
        <v>3870.736666666666</v>
      </c>
      <c r="T40" s="27">
        <f t="shared" si="7"/>
        <v>27.98287319984744</v>
      </c>
      <c r="U40" s="35">
        <v>0</v>
      </c>
      <c r="V40" s="35">
        <f t="shared" si="1"/>
        <v>116.25</v>
      </c>
      <c r="W40" s="27">
        <f t="shared" si="8"/>
        <v>1.6607142857142858</v>
      </c>
      <c r="X40" s="39" t="s">
        <v>114</v>
      </c>
    </row>
    <row r="41" spans="1:24" ht="31.5" customHeight="1">
      <c r="A41" s="5">
        <v>28</v>
      </c>
      <c r="B41" s="6" t="s">
        <v>32</v>
      </c>
      <c r="C41" s="34">
        <v>120</v>
      </c>
      <c r="D41" s="34">
        <v>135</v>
      </c>
      <c r="E41" s="34">
        <v>105</v>
      </c>
      <c r="F41" s="34">
        <v>90</v>
      </c>
      <c r="G41" s="35">
        <f t="shared" si="2"/>
        <v>450</v>
      </c>
      <c r="H41" s="31">
        <v>29248.47</v>
      </c>
      <c r="I41" s="31">
        <v>28943.11</v>
      </c>
      <c r="J41" s="33">
        <f t="shared" si="3"/>
        <v>305.3600000000006</v>
      </c>
      <c r="K41" s="28">
        <v>200.7</v>
      </c>
      <c r="L41" s="29">
        <f t="shared" si="4"/>
        <v>104.6600000000006</v>
      </c>
      <c r="M41" s="40">
        <f t="shared" si="5"/>
        <v>0.35783068310923816</v>
      </c>
      <c r="N41" s="30">
        <v>0</v>
      </c>
      <c r="O41" s="31">
        <v>0</v>
      </c>
      <c r="P41" s="32">
        <f t="shared" si="6"/>
        <v>0</v>
      </c>
      <c r="Q41" s="35">
        <v>0</v>
      </c>
      <c r="R41" s="37">
        <v>7987.889999999999</v>
      </c>
      <c r="S41" s="37">
        <f t="shared" si="0"/>
        <v>6985.073333333334</v>
      </c>
      <c r="T41" s="27">
        <f t="shared" si="7"/>
        <v>14.356566048936717</v>
      </c>
      <c r="U41" s="35">
        <v>15</v>
      </c>
      <c r="V41" s="35">
        <f t="shared" si="1"/>
        <v>127.5</v>
      </c>
      <c r="W41" s="27">
        <f t="shared" si="8"/>
        <v>1.8214285714285714</v>
      </c>
      <c r="X41" s="39" t="s">
        <v>113</v>
      </c>
    </row>
    <row r="42" spans="1:24" ht="20.25">
      <c r="A42" s="5">
        <v>29</v>
      </c>
      <c r="B42" s="6" t="s">
        <v>78</v>
      </c>
      <c r="C42" s="34">
        <v>90</v>
      </c>
      <c r="D42" s="34">
        <v>135</v>
      </c>
      <c r="E42" s="34">
        <v>120</v>
      </c>
      <c r="F42" s="34">
        <v>75</v>
      </c>
      <c r="G42" s="35">
        <f t="shared" si="2"/>
        <v>420</v>
      </c>
      <c r="H42" s="31">
        <v>258631.62</v>
      </c>
      <c r="I42" s="31">
        <v>258610.88</v>
      </c>
      <c r="J42" s="33">
        <f t="shared" si="3"/>
        <v>20.739999999990687</v>
      </c>
      <c r="K42" s="28">
        <v>0</v>
      </c>
      <c r="L42" s="29">
        <f t="shared" si="4"/>
        <v>20.739999999990687</v>
      </c>
      <c r="M42" s="40">
        <f t="shared" si="5"/>
        <v>0.008019127746247998</v>
      </c>
      <c r="N42" s="30">
        <v>0</v>
      </c>
      <c r="O42" s="31">
        <v>237.2</v>
      </c>
      <c r="P42" s="32">
        <f t="shared" si="6"/>
        <v>0.0917134571557801</v>
      </c>
      <c r="Q42" s="36">
        <v>1</v>
      </c>
      <c r="R42" s="38">
        <v>78375.72999999998</v>
      </c>
      <c r="S42" s="37">
        <f t="shared" si="0"/>
        <v>60078.38333333334</v>
      </c>
      <c r="T42" s="27">
        <f t="shared" si="7"/>
        <v>30.4557906712425</v>
      </c>
      <c r="U42" s="35">
        <v>0</v>
      </c>
      <c r="V42" s="35">
        <f t="shared" si="1"/>
        <v>104</v>
      </c>
      <c r="W42" s="27">
        <f t="shared" si="8"/>
        <v>1.4857142857142858</v>
      </c>
      <c r="X42" s="39" t="s">
        <v>115</v>
      </c>
    </row>
    <row r="43" spans="1:24" ht="20.25">
      <c r="A43" s="5">
        <v>30</v>
      </c>
      <c r="B43" s="6" t="s">
        <v>33</v>
      </c>
      <c r="C43" s="34">
        <v>135</v>
      </c>
      <c r="D43" s="34">
        <v>120</v>
      </c>
      <c r="E43" s="34">
        <v>120</v>
      </c>
      <c r="F43" s="34">
        <v>60</v>
      </c>
      <c r="G43" s="35">
        <f t="shared" si="2"/>
        <v>435</v>
      </c>
      <c r="H43" s="31">
        <v>32286.62</v>
      </c>
      <c r="I43" s="31">
        <v>32235.12</v>
      </c>
      <c r="J43" s="33">
        <f t="shared" si="3"/>
        <v>51.5</v>
      </c>
      <c r="K43" s="28">
        <v>47.91</v>
      </c>
      <c r="L43" s="29">
        <f t="shared" si="4"/>
        <v>3.5900000000000034</v>
      </c>
      <c r="M43" s="40">
        <f t="shared" si="5"/>
        <v>0.01111915709975217</v>
      </c>
      <c r="N43" s="30">
        <v>0</v>
      </c>
      <c r="O43" s="31">
        <v>0</v>
      </c>
      <c r="P43" s="32">
        <f t="shared" si="6"/>
        <v>0</v>
      </c>
      <c r="Q43" s="35">
        <v>0</v>
      </c>
      <c r="R43" s="37">
        <v>10102.759999999998</v>
      </c>
      <c r="S43" s="37">
        <f t="shared" si="0"/>
        <v>7377.453333333334</v>
      </c>
      <c r="T43" s="27">
        <f t="shared" si="7"/>
        <v>36.94102210518893</v>
      </c>
      <c r="U43" s="35">
        <v>0</v>
      </c>
      <c r="V43" s="35">
        <f t="shared" si="1"/>
        <v>108.75</v>
      </c>
      <c r="W43" s="27">
        <f t="shared" si="8"/>
        <v>1.5535714285714286</v>
      </c>
      <c r="X43" s="39" t="s">
        <v>115</v>
      </c>
    </row>
    <row r="44" spans="1:24" ht="20.25">
      <c r="A44" s="5">
        <v>31</v>
      </c>
      <c r="B44" s="6" t="s">
        <v>79</v>
      </c>
      <c r="C44" s="34">
        <v>105</v>
      </c>
      <c r="D44" s="34">
        <v>135</v>
      </c>
      <c r="E44" s="34">
        <v>120</v>
      </c>
      <c r="F44" s="34">
        <v>75</v>
      </c>
      <c r="G44" s="35">
        <f t="shared" si="2"/>
        <v>435</v>
      </c>
      <c r="H44" s="31">
        <v>37909.7</v>
      </c>
      <c r="I44" s="31">
        <v>37787.35</v>
      </c>
      <c r="J44" s="33">
        <f t="shared" si="3"/>
        <v>122.34999999999854</v>
      </c>
      <c r="K44" s="28">
        <v>121.88</v>
      </c>
      <c r="L44" s="29">
        <f t="shared" si="4"/>
        <v>0.46999999999854936</v>
      </c>
      <c r="M44" s="40">
        <f t="shared" si="5"/>
        <v>0.0012397882336144823</v>
      </c>
      <c r="N44" s="30">
        <v>0</v>
      </c>
      <c r="O44" s="31">
        <v>0</v>
      </c>
      <c r="P44" s="32">
        <f t="shared" si="6"/>
        <v>0</v>
      </c>
      <c r="Q44" s="35">
        <v>0</v>
      </c>
      <c r="R44" s="37">
        <v>12461.889999999996</v>
      </c>
      <c r="S44" s="37">
        <f t="shared" si="0"/>
        <v>8441.820000000002</v>
      </c>
      <c r="T44" s="27">
        <f t="shared" si="7"/>
        <v>47.62089217727923</v>
      </c>
      <c r="U44" s="35">
        <v>0</v>
      </c>
      <c r="V44" s="35">
        <f t="shared" si="1"/>
        <v>108.75</v>
      </c>
      <c r="W44" s="27">
        <f t="shared" si="8"/>
        <v>1.5535714285714286</v>
      </c>
      <c r="X44" s="39" t="s">
        <v>115</v>
      </c>
    </row>
    <row r="45" spans="1:24" ht="20.25">
      <c r="A45" s="5">
        <v>32</v>
      </c>
      <c r="B45" s="6" t="s">
        <v>34</v>
      </c>
      <c r="C45" s="34">
        <v>135</v>
      </c>
      <c r="D45" s="34">
        <v>120</v>
      </c>
      <c r="E45" s="34">
        <v>85</v>
      </c>
      <c r="F45" s="34">
        <v>90</v>
      </c>
      <c r="G45" s="35">
        <f t="shared" si="2"/>
        <v>430</v>
      </c>
      <c r="H45" s="31">
        <v>13956.96</v>
      </c>
      <c r="I45" s="31">
        <v>13906.38</v>
      </c>
      <c r="J45" s="33">
        <f t="shared" si="3"/>
        <v>50.57999999999993</v>
      </c>
      <c r="K45" s="28">
        <v>8.28</v>
      </c>
      <c r="L45" s="29">
        <f t="shared" si="4"/>
        <v>42.299999999999926</v>
      </c>
      <c r="M45" s="40">
        <f t="shared" si="5"/>
        <v>0.30307459504075335</v>
      </c>
      <c r="N45" s="30">
        <v>0</v>
      </c>
      <c r="O45" s="31">
        <v>5.78</v>
      </c>
      <c r="P45" s="32">
        <f t="shared" si="6"/>
        <v>0.04141302977152618</v>
      </c>
      <c r="Q45" s="35">
        <v>0</v>
      </c>
      <c r="R45" s="37">
        <v>4840.509999999998</v>
      </c>
      <c r="S45" s="37">
        <f t="shared" si="0"/>
        <v>3021.956666666667</v>
      </c>
      <c r="T45" s="27">
        <f t="shared" si="7"/>
        <v>60.1780082882282</v>
      </c>
      <c r="U45" s="35">
        <v>0</v>
      </c>
      <c r="V45" s="35">
        <f t="shared" si="1"/>
        <v>107.5</v>
      </c>
      <c r="W45" s="27">
        <f t="shared" si="8"/>
        <v>1.5357142857142858</v>
      </c>
      <c r="X45" s="39" t="s">
        <v>115</v>
      </c>
    </row>
    <row r="46" spans="1:24" ht="20.25">
      <c r="A46" s="5">
        <v>33</v>
      </c>
      <c r="B46" s="6" t="s">
        <v>80</v>
      </c>
      <c r="C46" s="34">
        <v>120</v>
      </c>
      <c r="D46" s="34">
        <v>135</v>
      </c>
      <c r="E46" s="34">
        <v>120</v>
      </c>
      <c r="F46" s="34">
        <v>90</v>
      </c>
      <c r="G46" s="35">
        <f t="shared" si="2"/>
        <v>465</v>
      </c>
      <c r="H46" s="31">
        <v>43577.46</v>
      </c>
      <c r="I46" s="31">
        <v>43439.47</v>
      </c>
      <c r="J46" s="33">
        <f t="shared" si="3"/>
        <v>137.98999999999796</v>
      </c>
      <c r="K46" s="28">
        <v>133.71</v>
      </c>
      <c r="L46" s="29">
        <f t="shared" si="4"/>
        <v>4.279999999997955</v>
      </c>
      <c r="M46" s="40">
        <f t="shared" si="5"/>
        <v>0.0098215912538224</v>
      </c>
      <c r="N46" s="30">
        <v>0</v>
      </c>
      <c r="O46" s="31">
        <v>0</v>
      </c>
      <c r="P46" s="32">
        <f t="shared" si="6"/>
        <v>0</v>
      </c>
      <c r="Q46" s="35">
        <v>0</v>
      </c>
      <c r="R46" s="37">
        <v>13973.11</v>
      </c>
      <c r="S46" s="37">
        <f aca="true" t="shared" si="9" ref="S46:S77">(I46-R46)/3</f>
        <v>9822.12</v>
      </c>
      <c r="T46" s="27">
        <f t="shared" si="7"/>
        <v>42.26165023436895</v>
      </c>
      <c r="U46" s="35">
        <v>0</v>
      </c>
      <c r="V46" s="35">
        <f aca="true" t="shared" si="10" ref="V46:V77">(G46/4)-(N46+Q46)+U46</f>
        <v>116.25</v>
      </c>
      <c r="W46" s="27">
        <f t="shared" si="8"/>
        <v>1.6607142857142858</v>
      </c>
      <c r="X46" s="39" t="s">
        <v>114</v>
      </c>
    </row>
    <row r="47" spans="1:24" ht="20.25">
      <c r="A47" s="5">
        <v>34</v>
      </c>
      <c r="B47" s="6" t="s">
        <v>35</v>
      </c>
      <c r="C47" s="34">
        <v>135</v>
      </c>
      <c r="D47" s="34">
        <v>135</v>
      </c>
      <c r="E47" s="34">
        <v>120</v>
      </c>
      <c r="F47" s="34">
        <v>90</v>
      </c>
      <c r="G47" s="35">
        <f t="shared" si="2"/>
        <v>480</v>
      </c>
      <c r="H47" s="31">
        <v>23924.11</v>
      </c>
      <c r="I47" s="31">
        <v>23888.08</v>
      </c>
      <c r="J47" s="33">
        <f t="shared" si="3"/>
        <v>36.029999999998836</v>
      </c>
      <c r="K47" s="28">
        <v>35.85</v>
      </c>
      <c r="L47" s="29">
        <f t="shared" si="4"/>
        <v>0.17999999999883443</v>
      </c>
      <c r="M47" s="40">
        <f t="shared" si="5"/>
        <v>0.000752379085361313</v>
      </c>
      <c r="N47" s="30">
        <v>0</v>
      </c>
      <c r="O47" s="31">
        <v>0</v>
      </c>
      <c r="P47" s="32">
        <f t="shared" si="6"/>
        <v>0</v>
      </c>
      <c r="Q47" s="35">
        <v>0</v>
      </c>
      <c r="R47" s="37">
        <v>7022.25</v>
      </c>
      <c r="S47" s="37">
        <f t="shared" si="9"/>
        <v>5621.943333333334</v>
      </c>
      <c r="T47" s="27">
        <f t="shared" si="7"/>
        <v>24.907875864988554</v>
      </c>
      <c r="U47" s="35">
        <v>15</v>
      </c>
      <c r="V47" s="35">
        <f t="shared" si="10"/>
        <v>135</v>
      </c>
      <c r="W47" s="27">
        <f t="shared" si="8"/>
        <v>1.9285714285714286</v>
      </c>
      <c r="X47" s="39" t="s">
        <v>113</v>
      </c>
    </row>
    <row r="48" spans="1:24" ht="20.25">
      <c r="A48" s="5">
        <v>35</v>
      </c>
      <c r="B48" s="6" t="s">
        <v>36</v>
      </c>
      <c r="C48" s="34">
        <v>135</v>
      </c>
      <c r="D48" s="34">
        <v>135</v>
      </c>
      <c r="E48" s="34">
        <v>120</v>
      </c>
      <c r="F48" s="34">
        <v>90</v>
      </c>
      <c r="G48" s="35">
        <f t="shared" si="2"/>
        <v>480</v>
      </c>
      <c r="H48" s="31">
        <v>29004.4</v>
      </c>
      <c r="I48" s="31">
        <v>28962.8</v>
      </c>
      <c r="J48" s="33">
        <f t="shared" si="3"/>
        <v>41.60000000000218</v>
      </c>
      <c r="K48" s="28">
        <v>41.41</v>
      </c>
      <c r="L48" s="29">
        <f t="shared" si="4"/>
        <v>0.1900000000021862</v>
      </c>
      <c r="M48" s="40">
        <f t="shared" si="5"/>
        <v>0.0006550730234108831</v>
      </c>
      <c r="N48" s="30">
        <v>0</v>
      </c>
      <c r="O48" s="31">
        <v>0</v>
      </c>
      <c r="P48" s="32">
        <f t="shared" si="6"/>
        <v>0</v>
      </c>
      <c r="Q48" s="35">
        <v>0</v>
      </c>
      <c r="R48" s="37">
        <v>8110.0300000000025</v>
      </c>
      <c r="S48" s="37">
        <f t="shared" si="9"/>
        <v>6950.923333333332</v>
      </c>
      <c r="T48" s="27">
        <f t="shared" si="7"/>
        <v>16.675578352420377</v>
      </c>
      <c r="U48" s="35">
        <v>15</v>
      </c>
      <c r="V48" s="35">
        <f t="shared" si="10"/>
        <v>135</v>
      </c>
      <c r="W48" s="27">
        <f t="shared" si="8"/>
        <v>1.9285714285714286</v>
      </c>
      <c r="X48" s="39" t="s">
        <v>113</v>
      </c>
    </row>
    <row r="49" spans="1:24" ht="20.25">
      <c r="A49" s="5">
        <v>36</v>
      </c>
      <c r="B49" s="6" t="s">
        <v>37</v>
      </c>
      <c r="C49" s="34">
        <v>135</v>
      </c>
      <c r="D49" s="34">
        <v>120</v>
      </c>
      <c r="E49" s="34">
        <v>120</v>
      </c>
      <c r="F49" s="34">
        <v>90</v>
      </c>
      <c r="G49" s="35">
        <f t="shared" si="2"/>
        <v>465</v>
      </c>
      <c r="H49" s="31">
        <v>12100.94</v>
      </c>
      <c r="I49" s="31">
        <v>12079.03</v>
      </c>
      <c r="J49" s="33">
        <f t="shared" si="3"/>
        <v>21.909999999999854</v>
      </c>
      <c r="K49" s="28">
        <v>18.77</v>
      </c>
      <c r="L49" s="29">
        <f t="shared" si="4"/>
        <v>3.139999999999855</v>
      </c>
      <c r="M49" s="40">
        <f t="shared" si="5"/>
        <v>0.025948397397225792</v>
      </c>
      <c r="N49" s="30">
        <v>0</v>
      </c>
      <c r="O49" s="31">
        <v>0.01</v>
      </c>
      <c r="P49" s="32">
        <f t="shared" si="6"/>
        <v>8.263820827142354E-05</v>
      </c>
      <c r="Q49" s="35">
        <v>0</v>
      </c>
      <c r="R49" s="37">
        <v>3914.3</v>
      </c>
      <c r="S49" s="37">
        <f t="shared" si="9"/>
        <v>2721.576666666667</v>
      </c>
      <c r="T49" s="27">
        <f t="shared" si="7"/>
        <v>43.82471924974861</v>
      </c>
      <c r="U49" s="35">
        <v>0</v>
      </c>
      <c r="V49" s="35">
        <f t="shared" si="10"/>
        <v>116.25</v>
      </c>
      <c r="W49" s="27">
        <f t="shared" si="8"/>
        <v>1.6607142857142858</v>
      </c>
      <c r="X49" s="39" t="s">
        <v>114</v>
      </c>
    </row>
    <row r="50" spans="1:24" ht="20.25">
      <c r="A50" s="5">
        <v>37</v>
      </c>
      <c r="B50" s="6" t="s">
        <v>38</v>
      </c>
      <c r="C50" s="34">
        <v>105</v>
      </c>
      <c r="D50" s="34">
        <v>105</v>
      </c>
      <c r="E50" s="34">
        <v>105</v>
      </c>
      <c r="F50" s="34">
        <v>60</v>
      </c>
      <c r="G50" s="35">
        <f t="shared" si="2"/>
        <v>375</v>
      </c>
      <c r="H50" s="31">
        <v>16794.97</v>
      </c>
      <c r="I50" s="31">
        <v>16780.91</v>
      </c>
      <c r="J50" s="33">
        <f t="shared" si="3"/>
        <v>14.06000000000131</v>
      </c>
      <c r="K50" s="28">
        <v>13.94</v>
      </c>
      <c r="L50" s="29">
        <f t="shared" si="4"/>
        <v>0.12000000000131017</v>
      </c>
      <c r="M50" s="40">
        <f t="shared" si="5"/>
        <v>0.0007144996388877751</v>
      </c>
      <c r="N50" s="30">
        <v>0</v>
      </c>
      <c r="O50" s="31">
        <v>0</v>
      </c>
      <c r="P50" s="32">
        <f t="shared" si="6"/>
        <v>0</v>
      </c>
      <c r="Q50" s="35">
        <v>0</v>
      </c>
      <c r="R50" s="37">
        <v>6155.240000000002</v>
      </c>
      <c r="S50" s="37">
        <f t="shared" si="9"/>
        <v>3541.8899999999994</v>
      </c>
      <c r="T50" s="27">
        <f t="shared" si="7"/>
        <v>73.78405314676635</v>
      </c>
      <c r="U50" s="35">
        <v>0</v>
      </c>
      <c r="V50" s="35">
        <f t="shared" si="10"/>
        <v>93.75</v>
      </c>
      <c r="W50" s="27">
        <f t="shared" si="8"/>
        <v>1.3392857142857142</v>
      </c>
      <c r="X50" s="39" t="s">
        <v>116</v>
      </c>
    </row>
    <row r="51" spans="1:24" ht="20.25">
      <c r="A51" s="5">
        <v>38</v>
      </c>
      <c r="B51" s="6" t="s">
        <v>39</v>
      </c>
      <c r="C51" s="34">
        <v>135</v>
      </c>
      <c r="D51" s="34">
        <v>135</v>
      </c>
      <c r="E51" s="34">
        <v>90</v>
      </c>
      <c r="F51" s="34">
        <v>75</v>
      </c>
      <c r="G51" s="35">
        <f t="shared" si="2"/>
        <v>435</v>
      </c>
      <c r="H51" s="31">
        <v>35271.98</v>
      </c>
      <c r="I51" s="31">
        <v>35228.62</v>
      </c>
      <c r="J51" s="33">
        <f t="shared" si="3"/>
        <v>43.36000000000058</v>
      </c>
      <c r="K51" s="28">
        <v>42.98</v>
      </c>
      <c r="L51" s="29">
        <f t="shared" si="4"/>
        <v>0.3800000000005852</v>
      </c>
      <c r="M51" s="40">
        <f t="shared" si="5"/>
        <v>0.001077342411740382</v>
      </c>
      <c r="N51" s="30">
        <v>0</v>
      </c>
      <c r="O51" s="31">
        <v>0</v>
      </c>
      <c r="P51" s="32">
        <f t="shared" si="6"/>
        <v>0</v>
      </c>
      <c r="Q51" s="35">
        <v>0</v>
      </c>
      <c r="R51" s="37">
        <v>10738.410000000003</v>
      </c>
      <c r="S51" s="37">
        <f t="shared" si="9"/>
        <v>8163.403333333333</v>
      </c>
      <c r="T51" s="27">
        <f t="shared" si="7"/>
        <v>31.543298322064256</v>
      </c>
      <c r="U51" s="35">
        <v>0</v>
      </c>
      <c r="V51" s="35">
        <f t="shared" si="10"/>
        <v>108.75</v>
      </c>
      <c r="W51" s="27">
        <f t="shared" si="8"/>
        <v>1.5535714285714286</v>
      </c>
      <c r="X51" s="39" t="s">
        <v>115</v>
      </c>
    </row>
    <row r="52" spans="1:24" ht="20.25">
      <c r="A52" s="5">
        <v>39</v>
      </c>
      <c r="B52" s="6" t="s">
        <v>40</v>
      </c>
      <c r="C52" s="34">
        <v>135</v>
      </c>
      <c r="D52" s="34">
        <v>135</v>
      </c>
      <c r="E52" s="34">
        <v>120</v>
      </c>
      <c r="F52" s="34">
        <v>90</v>
      </c>
      <c r="G52" s="35">
        <f t="shared" si="2"/>
        <v>480</v>
      </c>
      <c r="H52" s="31">
        <v>48041.17</v>
      </c>
      <c r="I52" s="31">
        <v>47707.2</v>
      </c>
      <c r="J52" s="33">
        <f t="shared" si="3"/>
        <v>333.97000000000116</v>
      </c>
      <c r="K52" s="28">
        <v>325.27</v>
      </c>
      <c r="L52" s="29">
        <f t="shared" si="4"/>
        <v>8.700000000001182</v>
      </c>
      <c r="M52" s="40">
        <f t="shared" si="5"/>
        <v>0.018109467358936475</v>
      </c>
      <c r="N52" s="30">
        <v>0</v>
      </c>
      <c r="O52" s="31">
        <v>0</v>
      </c>
      <c r="P52" s="32">
        <f t="shared" si="6"/>
        <v>0</v>
      </c>
      <c r="Q52" s="35">
        <v>0</v>
      </c>
      <c r="R52" s="37">
        <v>14708.409999999996</v>
      </c>
      <c r="S52" s="37">
        <f t="shared" si="9"/>
        <v>10999.596666666666</v>
      </c>
      <c r="T52" s="27">
        <f t="shared" si="7"/>
        <v>33.71772116492753</v>
      </c>
      <c r="U52" s="35">
        <v>0</v>
      </c>
      <c r="V52" s="35">
        <f t="shared" si="10"/>
        <v>120</v>
      </c>
      <c r="W52" s="27">
        <f t="shared" si="8"/>
        <v>1.7142857142857142</v>
      </c>
      <c r="X52" s="39" t="s">
        <v>114</v>
      </c>
    </row>
    <row r="53" spans="1:24" ht="20.25">
      <c r="A53" s="5">
        <v>40</v>
      </c>
      <c r="B53" s="6" t="s">
        <v>41</v>
      </c>
      <c r="C53" s="34">
        <v>135</v>
      </c>
      <c r="D53" s="34">
        <v>135</v>
      </c>
      <c r="E53" s="34">
        <v>120</v>
      </c>
      <c r="F53" s="34">
        <v>90</v>
      </c>
      <c r="G53" s="35">
        <f t="shared" si="2"/>
        <v>480</v>
      </c>
      <c r="H53" s="31">
        <v>16563.63</v>
      </c>
      <c r="I53" s="31">
        <v>16544.5</v>
      </c>
      <c r="J53" s="33">
        <f t="shared" si="3"/>
        <v>19.13000000000102</v>
      </c>
      <c r="K53" s="28">
        <v>19.13</v>
      </c>
      <c r="L53" s="29">
        <f t="shared" si="4"/>
        <v>1.0196288258157438E-12</v>
      </c>
      <c r="M53" s="40">
        <f t="shared" si="5"/>
        <v>6.15582952417884E-15</v>
      </c>
      <c r="N53" s="30">
        <v>0</v>
      </c>
      <c r="O53" s="31">
        <v>0</v>
      </c>
      <c r="P53" s="32">
        <f t="shared" si="6"/>
        <v>0</v>
      </c>
      <c r="Q53" s="35">
        <v>0</v>
      </c>
      <c r="R53" s="37">
        <v>4831.360000000001</v>
      </c>
      <c r="S53" s="37">
        <f t="shared" si="9"/>
        <v>3904.3799999999997</v>
      </c>
      <c r="T53" s="27">
        <f t="shared" si="7"/>
        <v>23.742053795993243</v>
      </c>
      <c r="U53" s="35">
        <v>15</v>
      </c>
      <c r="V53" s="35">
        <f t="shared" si="10"/>
        <v>135</v>
      </c>
      <c r="W53" s="27">
        <f t="shared" si="8"/>
        <v>1.9285714285714286</v>
      </c>
      <c r="X53" s="39" t="s">
        <v>113</v>
      </c>
    </row>
    <row r="54" spans="1:24" ht="20.25">
      <c r="A54" s="5">
        <v>41</v>
      </c>
      <c r="B54" s="7" t="s">
        <v>42</v>
      </c>
      <c r="C54" s="34">
        <v>135</v>
      </c>
      <c r="D54" s="34">
        <v>135</v>
      </c>
      <c r="E54" s="34">
        <v>120</v>
      </c>
      <c r="F54" s="34">
        <v>90</v>
      </c>
      <c r="G54" s="35">
        <f t="shared" si="2"/>
        <v>480</v>
      </c>
      <c r="H54" s="31">
        <v>38178.96</v>
      </c>
      <c r="I54" s="31">
        <v>38032.37</v>
      </c>
      <c r="J54" s="33">
        <f t="shared" si="3"/>
        <v>146.5899999999965</v>
      </c>
      <c r="K54" s="28">
        <v>144.45</v>
      </c>
      <c r="L54" s="29">
        <f t="shared" si="4"/>
        <v>2.139999999996519</v>
      </c>
      <c r="M54" s="40">
        <f t="shared" si="5"/>
        <v>0.005605181492624522</v>
      </c>
      <c r="N54" s="30">
        <v>0</v>
      </c>
      <c r="O54" s="31">
        <v>1.25</v>
      </c>
      <c r="P54" s="32">
        <f t="shared" si="6"/>
        <v>0.0032740546101832</v>
      </c>
      <c r="Q54" s="35">
        <v>0</v>
      </c>
      <c r="R54" s="37">
        <v>12114</v>
      </c>
      <c r="S54" s="37">
        <f t="shared" si="9"/>
        <v>8639.456666666667</v>
      </c>
      <c r="T54" s="27">
        <f t="shared" si="7"/>
        <v>40.21715100139399</v>
      </c>
      <c r="U54" s="35">
        <v>0</v>
      </c>
      <c r="V54" s="35">
        <f t="shared" si="10"/>
        <v>120</v>
      </c>
      <c r="W54" s="27">
        <f t="shared" si="8"/>
        <v>1.7142857142857142</v>
      </c>
      <c r="X54" s="39" t="s">
        <v>114</v>
      </c>
    </row>
    <row r="55" spans="1:24" ht="20.25">
      <c r="A55" s="5">
        <v>42</v>
      </c>
      <c r="B55" s="6" t="s">
        <v>43</v>
      </c>
      <c r="C55" s="34">
        <v>105</v>
      </c>
      <c r="D55" s="34">
        <v>135</v>
      </c>
      <c r="E55" s="34">
        <v>105</v>
      </c>
      <c r="F55" s="34">
        <v>75</v>
      </c>
      <c r="G55" s="35">
        <f t="shared" si="2"/>
        <v>420</v>
      </c>
      <c r="H55" s="31">
        <v>21103.84</v>
      </c>
      <c r="I55" s="31">
        <v>21074.75</v>
      </c>
      <c r="J55" s="33">
        <f t="shared" si="3"/>
        <v>29.090000000000146</v>
      </c>
      <c r="K55" s="28">
        <v>17.19</v>
      </c>
      <c r="L55" s="29">
        <f t="shared" si="4"/>
        <v>11.900000000000144</v>
      </c>
      <c r="M55" s="40">
        <f t="shared" si="5"/>
        <v>0.05638784221260275</v>
      </c>
      <c r="N55" s="30">
        <v>0</v>
      </c>
      <c r="O55" s="31">
        <v>0</v>
      </c>
      <c r="P55" s="32">
        <f t="shared" si="6"/>
        <v>0</v>
      </c>
      <c r="Q55" s="35">
        <v>0</v>
      </c>
      <c r="R55" s="37">
        <v>5821.74</v>
      </c>
      <c r="S55" s="37">
        <f t="shared" si="9"/>
        <v>5084.336666666667</v>
      </c>
      <c r="T55" s="27">
        <f t="shared" si="7"/>
        <v>14.503432437269744</v>
      </c>
      <c r="U55" s="35">
        <v>15</v>
      </c>
      <c r="V55" s="35">
        <f t="shared" si="10"/>
        <v>120</v>
      </c>
      <c r="W55" s="27">
        <f t="shared" si="8"/>
        <v>1.7142857142857142</v>
      </c>
      <c r="X55" s="39" t="s">
        <v>114</v>
      </c>
    </row>
    <row r="56" spans="1:24" ht="20.25">
      <c r="A56" s="5">
        <v>43</v>
      </c>
      <c r="B56" s="6" t="s">
        <v>44</v>
      </c>
      <c r="C56" s="34">
        <v>120</v>
      </c>
      <c r="D56" s="34">
        <v>135</v>
      </c>
      <c r="E56" s="34">
        <v>120</v>
      </c>
      <c r="F56" s="34">
        <v>90</v>
      </c>
      <c r="G56" s="35">
        <f t="shared" si="2"/>
        <v>465</v>
      </c>
      <c r="H56" s="31">
        <v>19635.65</v>
      </c>
      <c r="I56" s="31">
        <v>19613.88</v>
      </c>
      <c r="J56" s="33">
        <f t="shared" si="3"/>
        <v>21.770000000000437</v>
      </c>
      <c r="K56" s="28">
        <v>21.77</v>
      </c>
      <c r="L56" s="29">
        <f t="shared" si="4"/>
        <v>4.369837824924616E-13</v>
      </c>
      <c r="M56" s="40">
        <f t="shared" si="5"/>
        <v>2.2254612528358448E-15</v>
      </c>
      <c r="N56" s="30">
        <v>0</v>
      </c>
      <c r="O56" s="31">
        <v>0</v>
      </c>
      <c r="P56" s="32">
        <f t="shared" si="6"/>
        <v>0</v>
      </c>
      <c r="Q56" s="35">
        <v>0</v>
      </c>
      <c r="R56" s="37">
        <v>5932.360000000001</v>
      </c>
      <c r="S56" s="37">
        <f t="shared" si="9"/>
        <v>4560.506666666667</v>
      </c>
      <c r="T56" s="27">
        <f t="shared" si="7"/>
        <v>30.081160572801853</v>
      </c>
      <c r="U56" s="35">
        <v>0</v>
      </c>
      <c r="V56" s="35">
        <f t="shared" si="10"/>
        <v>116.25</v>
      </c>
      <c r="W56" s="27">
        <f t="shared" si="8"/>
        <v>1.6607142857142858</v>
      </c>
      <c r="X56" s="39" t="s">
        <v>114</v>
      </c>
    </row>
    <row r="57" spans="1:24" ht="20.25">
      <c r="A57" s="5">
        <v>44</v>
      </c>
      <c r="B57" s="7" t="s">
        <v>45</v>
      </c>
      <c r="C57" s="34">
        <v>105</v>
      </c>
      <c r="D57" s="34">
        <v>105</v>
      </c>
      <c r="E57" s="34">
        <v>120</v>
      </c>
      <c r="F57" s="34">
        <v>75</v>
      </c>
      <c r="G57" s="35">
        <f t="shared" si="2"/>
        <v>405</v>
      </c>
      <c r="H57" s="31">
        <v>21079.55</v>
      </c>
      <c r="I57" s="31">
        <v>21079.55</v>
      </c>
      <c r="J57" s="33">
        <f t="shared" si="3"/>
        <v>0</v>
      </c>
      <c r="K57" s="28">
        <v>0</v>
      </c>
      <c r="L57" s="29">
        <f t="shared" si="4"/>
        <v>0</v>
      </c>
      <c r="M57" s="40">
        <f t="shared" si="5"/>
        <v>0</v>
      </c>
      <c r="N57" s="30">
        <v>0</v>
      </c>
      <c r="O57" s="31">
        <v>0</v>
      </c>
      <c r="P57" s="32">
        <f t="shared" si="6"/>
        <v>0</v>
      </c>
      <c r="Q57" s="35">
        <v>0</v>
      </c>
      <c r="R57" s="37">
        <v>6810.689999999999</v>
      </c>
      <c r="S57" s="37">
        <f t="shared" si="9"/>
        <v>4756.286666666667</v>
      </c>
      <c r="T57" s="27">
        <f t="shared" si="7"/>
        <v>43.19342960825178</v>
      </c>
      <c r="U57" s="35">
        <v>0</v>
      </c>
      <c r="V57" s="35">
        <f t="shared" si="10"/>
        <v>101.25</v>
      </c>
      <c r="W57" s="27">
        <f t="shared" si="8"/>
        <v>1.4464285714285714</v>
      </c>
      <c r="X57" s="39" t="s">
        <v>115</v>
      </c>
    </row>
    <row r="58" spans="1:24" ht="20.25">
      <c r="A58" s="5">
        <v>45</v>
      </c>
      <c r="B58" s="6" t="s">
        <v>46</v>
      </c>
      <c r="C58" s="34">
        <v>105</v>
      </c>
      <c r="D58" s="34">
        <v>135</v>
      </c>
      <c r="E58" s="34">
        <v>120</v>
      </c>
      <c r="F58" s="34">
        <v>90</v>
      </c>
      <c r="G58" s="35">
        <f t="shared" si="2"/>
        <v>450</v>
      </c>
      <c r="H58" s="31">
        <v>20737.65</v>
      </c>
      <c r="I58" s="31">
        <v>20567.81</v>
      </c>
      <c r="J58" s="33">
        <f t="shared" si="3"/>
        <v>169.84000000000015</v>
      </c>
      <c r="K58" s="28">
        <v>84.23</v>
      </c>
      <c r="L58" s="29">
        <f t="shared" si="4"/>
        <v>85.61000000000014</v>
      </c>
      <c r="M58" s="40">
        <f t="shared" si="5"/>
        <v>0.4128240181505626</v>
      </c>
      <c r="N58" s="30">
        <v>0</v>
      </c>
      <c r="O58" s="31">
        <v>0</v>
      </c>
      <c r="P58" s="32">
        <f t="shared" si="6"/>
        <v>0</v>
      </c>
      <c r="Q58" s="35">
        <v>0</v>
      </c>
      <c r="R58" s="37">
        <v>6765.830000000002</v>
      </c>
      <c r="S58" s="37">
        <f t="shared" si="9"/>
        <v>4600.66</v>
      </c>
      <c r="T58" s="27">
        <f t="shared" si="7"/>
        <v>47.06216064651598</v>
      </c>
      <c r="U58" s="35">
        <v>0</v>
      </c>
      <c r="V58" s="35">
        <f t="shared" si="10"/>
        <v>112.5</v>
      </c>
      <c r="W58" s="27">
        <f t="shared" si="8"/>
        <v>1.6071428571428572</v>
      </c>
      <c r="X58" s="39" t="s">
        <v>114</v>
      </c>
    </row>
    <row r="59" spans="1:24" ht="20.25">
      <c r="A59" s="5">
        <v>46</v>
      </c>
      <c r="B59" s="6" t="s">
        <v>47</v>
      </c>
      <c r="C59" s="34">
        <v>120</v>
      </c>
      <c r="D59" s="34">
        <v>120</v>
      </c>
      <c r="E59" s="34">
        <v>120</v>
      </c>
      <c r="F59" s="34">
        <v>75</v>
      </c>
      <c r="G59" s="35">
        <f t="shared" si="2"/>
        <v>435</v>
      </c>
      <c r="H59" s="31">
        <v>21770.7</v>
      </c>
      <c r="I59" s="31">
        <v>21554.68</v>
      </c>
      <c r="J59" s="33">
        <f t="shared" si="3"/>
        <v>216.02000000000044</v>
      </c>
      <c r="K59" s="28">
        <v>123.12</v>
      </c>
      <c r="L59" s="29">
        <f t="shared" si="4"/>
        <v>92.90000000000043</v>
      </c>
      <c r="M59" s="40">
        <f t="shared" si="5"/>
        <v>0.4267203167560089</v>
      </c>
      <c r="N59" s="30">
        <v>0</v>
      </c>
      <c r="O59" s="31">
        <v>0</v>
      </c>
      <c r="P59" s="32">
        <f t="shared" si="6"/>
        <v>0</v>
      </c>
      <c r="Q59" s="35">
        <v>0</v>
      </c>
      <c r="R59" s="37">
        <v>5965.34</v>
      </c>
      <c r="S59" s="37">
        <f t="shared" si="9"/>
        <v>5196.446666666667</v>
      </c>
      <c r="T59" s="27">
        <f t="shared" si="7"/>
        <v>14.796521212572184</v>
      </c>
      <c r="U59" s="35">
        <v>15</v>
      </c>
      <c r="V59" s="35">
        <f t="shared" si="10"/>
        <v>123.75</v>
      </c>
      <c r="W59" s="27">
        <f t="shared" si="8"/>
        <v>1.7678571428571428</v>
      </c>
      <c r="X59" s="39" t="s">
        <v>113</v>
      </c>
    </row>
    <row r="60" spans="1:24" ht="20.25">
      <c r="A60" s="5">
        <v>47</v>
      </c>
      <c r="B60" s="6" t="s">
        <v>48</v>
      </c>
      <c r="C60" s="34">
        <v>120</v>
      </c>
      <c r="D60" s="34">
        <v>135</v>
      </c>
      <c r="E60" s="34">
        <v>120</v>
      </c>
      <c r="F60" s="34">
        <v>90</v>
      </c>
      <c r="G60" s="35">
        <f t="shared" si="2"/>
        <v>465</v>
      </c>
      <c r="H60" s="31">
        <v>11248.11</v>
      </c>
      <c r="I60" s="31">
        <v>11219.89</v>
      </c>
      <c r="J60" s="33">
        <f t="shared" si="3"/>
        <v>28.220000000001164</v>
      </c>
      <c r="K60" s="28">
        <v>19.19</v>
      </c>
      <c r="L60" s="29">
        <f t="shared" si="4"/>
        <v>9.030000000001163</v>
      </c>
      <c r="M60" s="40">
        <f t="shared" si="5"/>
        <v>0.08028015373250406</v>
      </c>
      <c r="N60" s="30">
        <v>0</v>
      </c>
      <c r="O60" s="31">
        <v>0</v>
      </c>
      <c r="P60" s="32">
        <f t="shared" si="6"/>
        <v>0</v>
      </c>
      <c r="Q60" s="35">
        <v>0</v>
      </c>
      <c r="R60" s="37">
        <v>3396.0300000000007</v>
      </c>
      <c r="S60" s="37">
        <f t="shared" si="9"/>
        <v>2607.953333333333</v>
      </c>
      <c r="T60" s="27">
        <f t="shared" si="7"/>
        <v>30.218204313471915</v>
      </c>
      <c r="U60" s="35">
        <v>0</v>
      </c>
      <c r="V60" s="35">
        <f t="shared" si="10"/>
        <v>116.25</v>
      </c>
      <c r="W60" s="27">
        <f t="shared" si="8"/>
        <v>1.6607142857142858</v>
      </c>
      <c r="X60" s="39" t="s">
        <v>114</v>
      </c>
    </row>
    <row r="61" spans="1:24" ht="20.25">
      <c r="A61" s="5">
        <v>48</v>
      </c>
      <c r="B61" s="6" t="s">
        <v>49</v>
      </c>
      <c r="C61" s="34">
        <v>120</v>
      </c>
      <c r="D61" s="34">
        <v>105</v>
      </c>
      <c r="E61" s="34">
        <v>105</v>
      </c>
      <c r="F61" s="34">
        <v>90</v>
      </c>
      <c r="G61" s="35">
        <f t="shared" si="2"/>
        <v>420</v>
      </c>
      <c r="H61" s="31">
        <v>11847.87</v>
      </c>
      <c r="I61" s="31">
        <v>11829.79</v>
      </c>
      <c r="J61" s="33">
        <f t="shared" si="3"/>
        <v>18.079999999999927</v>
      </c>
      <c r="K61" s="28">
        <v>14.73</v>
      </c>
      <c r="L61" s="29">
        <f t="shared" si="4"/>
        <v>3.349999999999927</v>
      </c>
      <c r="M61" s="40">
        <f t="shared" si="5"/>
        <v>0.028275124558253314</v>
      </c>
      <c r="N61" s="30">
        <v>0</v>
      </c>
      <c r="O61" s="31">
        <v>0</v>
      </c>
      <c r="P61" s="32">
        <f t="shared" si="6"/>
        <v>0</v>
      </c>
      <c r="Q61" s="35">
        <v>0</v>
      </c>
      <c r="R61" s="37">
        <v>3565.8500000000004</v>
      </c>
      <c r="S61" s="37">
        <f t="shared" si="9"/>
        <v>2754.646666666667</v>
      </c>
      <c r="T61" s="27">
        <f t="shared" si="7"/>
        <v>29.448543914888052</v>
      </c>
      <c r="U61" s="35">
        <v>0</v>
      </c>
      <c r="V61" s="35">
        <f t="shared" si="10"/>
        <v>105</v>
      </c>
      <c r="W61" s="27">
        <f t="shared" si="8"/>
        <v>1.5</v>
      </c>
      <c r="X61" s="39" t="s">
        <v>115</v>
      </c>
    </row>
    <row r="62" spans="1:24" ht="20.25">
      <c r="A62" s="5">
        <v>49</v>
      </c>
      <c r="B62" s="6" t="s">
        <v>50</v>
      </c>
      <c r="C62" s="34">
        <v>135</v>
      </c>
      <c r="D62" s="34">
        <v>105</v>
      </c>
      <c r="E62" s="34">
        <v>105</v>
      </c>
      <c r="F62" s="34">
        <v>90</v>
      </c>
      <c r="G62" s="35">
        <f t="shared" si="2"/>
        <v>435</v>
      </c>
      <c r="H62" s="31">
        <v>40867.02</v>
      </c>
      <c r="I62" s="31">
        <v>40687.92</v>
      </c>
      <c r="J62" s="33">
        <f t="shared" si="3"/>
        <v>179.09999999999854</v>
      </c>
      <c r="K62" s="28">
        <v>172.33</v>
      </c>
      <c r="L62" s="29">
        <f t="shared" si="4"/>
        <v>6.769999999998532</v>
      </c>
      <c r="M62" s="40">
        <f t="shared" si="5"/>
        <v>0.016565925286449887</v>
      </c>
      <c r="N62" s="30">
        <v>0</v>
      </c>
      <c r="O62" s="31">
        <v>0</v>
      </c>
      <c r="P62" s="32">
        <f t="shared" si="6"/>
        <v>0</v>
      </c>
      <c r="Q62" s="35">
        <v>0</v>
      </c>
      <c r="R62" s="37">
        <v>13234.059999999998</v>
      </c>
      <c r="S62" s="37">
        <f t="shared" si="9"/>
        <v>9151.286666666667</v>
      </c>
      <c r="T62" s="27">
        <f t="shared" si="7"/>
        <v>44.61419997042307</v>
      </c>
      <c r="U62" s="35">
        <v>0</v>
      </c>
      <c r="V62" s="35">
        <f t="shared" si="10"/>
        <v>108.75</v>
      </c>
      <c r="W62" s="27">
        <f t="shared" si="8"/>
        <v>1.5535714285714286</v>
      </c>
      <c r="X62" s="39" t="s">
        <v>115</v>
      </c>
    </row>
    <row r="63" spans="1:24" ht="30" customHeight="1">
      <c r="A63" s="5">
        <v>50</v>
      </c>
      <c r="B63" s="6" t="s">
        <v>51</v>
      </c>
      <c r="C63" s="34">
        <v>135</v>
      </c>
      <c r="D63" s="34">
        <v>120</v>
      </c>
      <c r="E63" s="34">
        <v>105</v>
      </c>
      <c r="F63" s="34">
        <v>45</v>
      </c>
      <c r="G63" s="35">
        <f t="shared" si="2"/>
        <v>405</v>
      </c>
      <c r="H63" s="31">
        <v>14936.98</v>
      </c>
      <c r="I63" s="31">
        <v>14901.15</v>
      </c>
      <c r="J63" s="33">
        <f t="shared" si="3"/>
        <v>35.82999999999993</v>
      </c>
      <c r="K63" s="28">
        <v>35.49</v>
      </c>
      <c r="L63" s="29">
        <f t="shared" si="4"/>
        <v>0.33999999999992525</v>
      </c>
      <c r="M63" s="40">
        <f t="shared" si="5"/>
        <v>0.002276229867081065</v>
      </c>
      <c r="N63" s="30">
        <v>0</v>
      </c>
      <c r="O63" s="31">
        <v>0</v>
      </c>
      <c r="P63" s="32">
        <f t="shared" si="6"/>
        <v>0</v>
      </c>
      <c r="Q63" s="35">
        <v>0</v>
      </c>
      <c r="R63" s="37">
        <v>6013.469999999999</v>
      </c>
      <c r="S63" s="37">
        <f t="shared" si="9"/>
        <v>2962.56</v>
      </c>
      <c r="T63" s="27">
        <f t="shared" si="7"/>
        <v>102.98221808165908</v>
      </c>
      <c r="U63" s="35">
        <v>0</v>
      </c>
      <c r="V63" s="35">
        <f t="shared" si="10"/>
        <v>101.25</v>
      </c>
      <c r="W63" s="27">
        <f t="shared" si="8"/>
        <v>1.4464285714285714</v>
      </c>
      <c r="X63" s="39" t="s">
        <v>115</v>
      </c>
    </row>
    <row r="64" spans="1:24" ht="20.25">
      <c r="A64" s="5">
        <v>51</v>
      </c>
      <c r="B64" s="6" t="s">
        <v>52</v>
      </c>
      <c r="C64" s="34">
        <v>120</v>
      </c>
      <c r="D64" s="34">
        <v>120</v>
      </c>
      <c r="E64" s="34">
        <v>120</v>
      </c>
      <c r="F64" s="34">
        <v>50</v>
      </c>
      <c r="G64" s="35">
        <f t="shared" si="2"/>
        <v>410</v>
      </c>
      <c r="H64" s="31">
        <v>38642.52</v>
      </c>
      <c r="I64" s="31">
        <v>38614.85</v>
      </c>
      <c r="J64" s="33">
        <f t="shared" si="3"/>
        <v>27.669999999998254</v>
      </c>
      <c r="K64" s="28">
        <v>27.6</v>
      </c>
      <c r="L64" s="29">
        <f t="shared" si="4"/>
        <v>0.06999999999825235</v>
      </c>
      <c r="M64" s="40">
        <f t="shared" si="5"/>
        <v>0.00018114760631100755</v>
      </c>
      <c r="N64" s="30">
        <v>0</v>
      </c>
      <c r="O64" s="31">
        <v>0</v>
      </c>
      <c r="P64" s="32">
        <f t="shared" si="6"/>
        <v>0</v>
      </c>
      <c r="Q64" s="35">
        <v>0</v>
      </c>
      <c r="R64" s="37">
        <v>12731.959999999995</v>
      </c>
      <c r="S64" s="37">
        <f t="shared" si="9"/>
        <v>8627.630000000001</v>
      </c>
      <c r="T64" s="27">
        <f t="shared" si="7"/>
        <v>47.57192879156841</v>
      </c>
      <c r="U64" s="35">
        <v>0</v>
      </c>
      <c r="V64" s="35">
        <f t="shared" si="10"/>
        <v>102.5</v>
      </c>
      <c r="W64" s="27">
        <f t="shared" si="8"/>
        <v>1.4642857142857142</v>
      </c>
      <c r="X64" s="39" t="s">
        <v>115</v>
      </c>
    </row>
    <row r="65" spans="1:24" ht="20.25">
      <c r="A65" s="5">
        <v>52</v>
      </c>
      <c r="B65" s="6" t="s">
        <v>53</v>
      </c>
      <c r="C65" s="34">
        <v>120</v>
      </c>
      <c r="D65" s="34">
        <v>90</v>
      </c>
      <c r="E65" s="34">
        <v>105</v>
      </c>
      <c r="F65" s="34">
        <v>60</v>
      </c>
      <c r="G65" s="35">
        <f t="shared" si="2"/>
        <v>375</v>
      </c>
      <c r="H65" s="31">
        <v>44765.11</v>
      </c>
      <c r="I65" s="31">
        <v>44591.05</v>
      </c>
      <c r="J65" s="33">
        <f t="shared" si="3"/>
        <v>174.05999999999767</v>
      </c>
      <c r="K65" s="28">
        <v>47.63</v>
      </c>
      <c r="L65" s="29">
        <f t="shared" si="4"/>
        <v>126.42999999999768</v>
      </c>
      <c r="M65" s="40">
        <f t="shared" si="5"/>
        <v>0.2824297762252738</v>
      </c>
      <c r="N65" s="30">
        <v>0</v>
      </c>
      <c r="O65" s="31">
        <v>0</v>
      </c>
      <c r="P65" s="32">
        <f t="shared" si="6"/>
        <v>0</v>
      </c>
      <c r="Q65" s="35">
        <v>0</v>
      </c>
      <c r="R65" s="37">
        <v>16012.2</v>
      </c>
      <c r="S65" s="37">
        <f t="shared" si="9"/>
        <v>9526.283333333335</v>
      </c>
      <c r="T65" s="27">
        <f t="shared" si="7"/>
        <v>68.08444006669266</v>
      </c>
      <c r="U65" s="35">
        <v>0</v>
      </c>
      <c r="V65" s="35">
        <f t="shared" si="10"/>
        <v>93.75</v>
      </c>
      <c r="W65" s="27">
        <f t="shared" si="8"/>
        <v>1.3392857142857142</v>
      </c>
      <c r="X65" s="39" t="s">
        <v>116</v>
      </c>
    </row>
    <row r="66" spans="1:24" ht="20.25">
      <c r="A66" s="5">
        <v>53</v>
      </c>
      <c r="B66" s="7" t="s">
        <v>54</v>
      </c>
      <c r="C66" s="34">
        <v>120</v>
      </c>
      <c r="D66" s="34">
        <v>120</v>
      </c>
      <c r="E66" s="34">
        <v>115</v>
      </c>
      <c r="F66" s="34">
        <v>90</v>
      </c>
      <c r="G66" s="35">
        <f t="shared" si="2"/>
        <v>445</v>
      </c>
      <c r="H66" s="31">
        <v>16356.7</v>
      </c>
      <c r="I66" s="31">
        <v>16325.77</v>
      </c>
      <c r="J66" s="33">
        <f t="shared" si="3"/>
        <v>30.93000000000029</v>
      </c>
      <c r="K66" s="28">
        <v>30.73</v>
      </c>
      <c r="L66" s="29">
        <f t="shared" si="4"/>
        <v>0.2000000000002906</v>
      </c>
      <c r="M66" s="40">
        <f t="shared" si="5"/>
        <v>0.0012227405283479589</v>
      </c>
      <c r="N66" s="30">
        <v>0</v>
      </c>
      <c r="O66" s="31">
        <v>0</v>
      </c>
      <c r="P66" s="32">
        <f t="shared" si="6"/>
        <v>0</v>
      </c>
      <c r="Q66" s="35">
        <v>0</v>
      </c>
      <c r="R66" s="37">
        <v>5093.060000000001</v>
      </c>
      <c r="S66" s="37">
        <f t="shared" si="9"/>
        <v>3744.236666666666</v>
      </c>
      <c r="T66" s="27">
        <f t="shared" si="7"/>
        <v>36.02398708771085</v>
      </c>
      <c r="U66" s="35">
        <v>0</v>
      </c>
      <c r="V66" s="35">
        <f t="shared" si="10"/>
        <v>111.25</v>
      </c>
      <c r="W66" s="27">
        <f t="shared" si="8"/>
        <v>1.5892857142857142</v>
      </c>
      <c r="X66" s="39" t="s">
        <v>114</v>
      </c>
    </row>
    <row r="67" spans="1:24" ht="20.25">
      <c r="A67" s="5">
        <v>54</v>
      </c>
      <c r="B67" s="7" t="s">
        <v>55</v>
      </c>
      <c r="C67" s="34">
        <v>90</v>
      </c>
      <c r="D67" s="34">
        <v>105</v>
      </c>
      <c r="E67" s="34">
        <v>120</v>
      </c>
      <c r="F67" s="34">
        <v>75</v>
      </c>
      <c r="G67" s="35">
        <f t="shared" si="2"/>
        <v>390</v>
      </c>
      <c r="H67" s="31">
        <v>39760.26</v>
      </c>
      <c r="I67" s="31">
        <v>39685.79</v>
      </c>
      <c r="J67" s="33">
        <f t="shared" si="3"/>
        <v>74.47000000000116</v>
      </c>
      <c r="K67" s="28">
        <v>74.09</v>
      </c>
      <c r="L67" s="29">
        <f t="shared" si="4"/>
        <v>0.38000000000116074</v>
      </c>
      <c r="M67" s="40">
        <f t="shared" si="5"/>
        <v>0.0009557281567101441</v>
      </c>
      <c r="N67" s="30">
        <v>0</v>
      </c>
      <c r="O67" s="31">
        <v>0</v>
      </c>
      <c r="P67" s="32">
        <f t="shared" si="6"/>
        <v>0</v>
      </c>
      <c r="Q67" s="35">
        <v>0</v>
      </c>
      <c r="R67" s="37">
        <v>12725.340000000004</v>
      </c>
      <c r="S67" s="37">
        <f t="shared" si="9"/>
        <v>8986.816666666666</v>
      </c>
      <c r="T67" s="27">
        <f t="shared" si="7"/>
        <v>41.600084568321435</v>
      </c>
      <c r="U67" s="35">
        <v>0</v>
      </c>
      <c r="V67" s="35">
        <f t="shared" si="10"/>
        <v>97.5</v>
      </c>
      <c r="W67" s="27">
        <f t="shared" si="8"/>
        <v>1.3928571428571428</v>
      </c>
      <c r="X67" s="39" t="s">
        <v>115</v>
      </c>
    </row>
    <row r="68" spans="1:24" ht="20.25">
      <c r="A68" s="5">
        <v>55</v>
      </c>
      <c r="B68" s="6" t="s">
        <v>81</v>
      </c>
      <c r="C68" s="34">
        <v>120</v>
      </c>
      <c r="D68" s="34">
        <v>135</v>
      </c>
      <c r="E68" s="34">
        <v>105</v>
      </c>
      <c r="F68" s="34">
        <v>90</v>
      </c>
      <c r="G68" s="35">
        <f t="shared" si="2"/>
        <v>450</v>
      </c>
      <c r="H68" s="31">
        <v>70786.21</v>
      </c>
      <c r="I68" s="31">
        <v>70276.3</v>
      </c>
      <c r="J68" s="33">
        <f t="shared" si="3"/>
        <v>509.9100000000035</v>
      </c>
      <c r="K68" s="28">
        <v>509.52</v>
      </c>
      <c r="L68" s="29">
        <f t="shared" si="4"/>
        <v>0.39000000000351065</v>
      </c>
      <c r="M68" s="40">
        <f t="shared" si="5"/>
        <v>0.0005509547693025388</v>
      </c>
      <c r="N68" s="30">
        <v>0</v>
      </c>
      <c r="O68" s="31">
        <v>0</v>
      </c>
      <c r="P68" s="32">
        <f t="shared" si="6"/>
        <v>0</v>
      </c>
      <c r="Q68" s="35">
        <v>0</v>
      </c>
      <c r="R68" s="37">
        <v>28676.880000000005</v>
      </c>
      <c r="S68" s="37">
        <f t="shared" si="9"/>
        <v>13866.473333333333</v>
      </c>
      <c r="T68" s="27">
        <f t="shared" si="7"/>
        <v>106.80730644802263</v>
      </c>
      <c r="U68" s="35">
        <v>0</v>
      </c>
      <c r="V68" s="35">
        <f t="shared" si="10"/>
        <v>112.5</v>
      </c>
      <c r="W68" s="27">
        <f t="shared" si="8"/>
        <v>1.6071428571428572</v>
      </c>
      <c r="X68" s="39" t="s">
        <v>114</v>
      </c>
    </row>
    <row r="69" spans="1:24" ht="20.25">
      <c r="A69" s="5">
        <v>56</v>
      </c>
      <c r="B69" s="6" t="s">
        <v>56</v>
      </c>
      <c r="C69" s="34">
        <v>120</v>
      </c>
      <c r="D69" s="34">
        <v>120</v>
      </c>
      <c r="E69" s="34">
        <v>115</v>
      </c>
      <c r="F69" s="34">
        <v>90</v>
      </c>
      <c r="G69" s="35">
        <f t="shared" si="2"/>
        <v>445</v>
      </c>
      <c r="H69" s="31">
        <v>18878.51</v>
      </c>
      <c r="I69" s="31">
        <v>18849.48</v>
      </c>
      <c r="J69" s="33">
        <f t="shared" si="3"/>
        <v>29.029999999998836</v>
      </c>
      <c r="K69" s="28">
        <v>25.75</v>
      </c>
      <c r="L69" s="29">
        <f t="shared" si="4"/>
        <v>3.279999999998836</v>
      </c>
      <c r="M69" s="40">
        <f t="shared" si="5"/>
        <v>0.0173742525231008</v>
      </c>
      <c r="N69" s="30">
        <v>0</v>
      </c>
      <c r="O69" s="31">
        <v>0</v>
      </c>
      <c r="P69" s="32">
        <f t="shared" si="6"/>
        <v>0</v>
      </c>
      <c r="Q69" s="35">
        <v>0</v>
      </c>
      <c r="R69" s="37">
        <v>5597.519999999999</v>
      </c>
      <c r="S69" s="37">
        <f t="shared" si="9"/>
        <v>4417.320000000001</v>
      </c>
      <c r="T69" s="27">
        <f t="shared" si="7"/>
        <v>26.717557251908346</v>
      </c>
      <c r="U69" s="35">
        <v>0</v>
      </c>
      <c r="V69" s="35">
        <f t="shared" si="10"/>
        <v>111.25</v>
      </c>
      <c r="W69" s="27">
        <f t="shared" si="8"/>
        <v>1.5892857142857142</v>
      </c>
      <c r="X69" s="39" t="s">
        <v>114</v>
      </c>
    </row>
    <row r="70" spans="1:24" ht="20.25">
      <c r="A70" s="5">
        <v>57</v>
      </c>
      <c r="B70" s="6" t="s">
        <v>83</v>
      </c>
      <c r="C70" s="34">
        <v>120</v>
      </c>
      <c r="D70" s="34">
        <v>135</v>
      </c>
      <c r="E70" s="34">
        <v>120</v>
      </c>
      <c r="F70" s="34">
        <v>90</v>
      </c>
      <c r="G70" s="35">
        <f>C70+D70+E70+F70</f>
        <v>465</v>
      </c>
      <c r="H70" s="31">
        <v>36214.42</v>
      </c>
      <c r="I70" s="31">
        <v>36153.84</v>
      </c>
      <c r="J70" s="33">
        <f t="shared" si="3"/>
        <v>60.580000000001746</v>
      </c>
      <c r="K70" s="28">
        <v>60.24</v>
      </c>
      <c r="L70" s="29">
        <f t="shared" si="4"/>
        <v>0.34000000000174424</v>
      </c>
      <c r="M70" s="40">
        <f t="shared" si="5"/>
        <v>0.0009388525344372332</v>
      </c>
      <c r="N70" s="30">
        <v>0</v>
      </c>
      <c r="O70" s="31">
        <v>0</v>
      </c>
      <c r="P70" s="32">
        <f t="shared" si="6"/>
        <v>0</v>
      </c>
      <c r="Q70" s="35">
        <v>0</v>
      </c>
      <c r="R70" s="37">
        <v>11346.64</v>
      </c>
      <c r="S70" s="37">
        <f t="shared" si="9"/>
        <v>8269.066666666666</v>
      </c>
      <c r="T70" s="27">
        <f t="shared" si="7"/>
        <v>37.21790447934472</v>
      </c>
      <c r="U70" s="35">
        <v>0</v>
      </c>
      <c r="V70" s="35">
        <f t="shared" si="10"/>
        <v>116.25</v>
      </c>
      <c r="W70" s="27">
        <f t="shared" si="8"/>
        <v>1.6607142857142858</v>
      </c>
      <c r="X70" s="39" t="s">
        <v>114</v>
      </c>
    </row>
    <row r="71" spans="1:24" ht="20.25">
      <c r="A71" s="5">
        <v>58</v>
      </c>
      <c r="B71" s="6" t="s">
        <v>82</v>
      </c>
      <c r="C71" s="34">
        <v>120</v>
      </c>
      <c r="D71" s="34">
        <v>135</v>
      </c>
      <c r="E71" s="34">
        <v>120</v>
      </c>
      <c r="F71" s="34">
        <v>90</v>
      </c>
      <c r="G71" s="35">
        <f t="shared" si="2"/>
        <v>465</v>
      </c>
      <c r="H71" s="31">
        <v>72707.22</v>
      </c>
      <c r="I71" s="31">
        <v>72608.08</v>
      </c>
      <c r="J71" s="33">
        <f t="shared" si="3"/>
        <v>99.13999999999942</v>
      </c>
      <c r="K71" s="28">
        <v>98.08</v>
      </c>
      <c r="L71" s="29">
        <f t="shared" si="4"/>
        <v>1.0599999999994196</v>
      </c>
      <c r="M71" s="40">
        <f t="shared" si="5"/>
        <v>0.0014579019800226437</v>
      </c>
      <c r="N71" s="30">
        <v>0</v>
      </c>
      <c r="O71" s="31">
        <v>0</v>
      </c>
      <c r="P71" s="32">
        <f t="shared" si="6"/>
        <v>0</v>
      </c>
      <c r="Q71" s="35">
        <v>0</v>
      </c>
      <c r="R71" s="37">
        <v>22900.83</v>
      </c>
      <c r="S71" s="37">
        <f t="shared" si="9"/>
        <v>16569.083333333332</v>
      </c>
      <c r="T71" s="27">
        <f t="shared" si="7"/>
        <v>38.21422428317803</v>
      </c>
      <c r="U71" s="35">
        <v>0</v>
      </c>
      <c r="V71" s="35">
        <f t="shared" si="10"/>
        <v>116.25</v>
      </c>
      <c r="W71" s="27">
        <f t="shared" si="8"/>
        <v>1.6607142857142858</v>
      </c>
      <c r="X71" s="39" t="s">
        <v>114</v>
      </c>
    </row>
    <row r="72" spans="1:24" ht="20.25">
      <c r="A72" s="5">
        <v>59</v>
      </c>
      <c r="B72" s="6" t="s">
        <v>57</v>
      </c>
      <c r="C72" s="34">
        <v>135</v>
      </c>
      <c r="D72" s="34">
        <v>120</v>
      </c>
      <c r="E72" s="34">
        <v>120</v>
      </c>
      <c r="F72" s="34">
        <v>90</v>
      </c>
      <c r="G72" s="35">
        <f t="shared" si="2"/>
        <v>465</v>
      </c>
      <c r="H72" s="31">
        <v>16809.03</v>
      </c>
      <c r="I72" s="31">
        <v>16665.71</v>
      </c>
      <c r="J72" s="33">
        <f t="shared" si="3"/>
        <v>143.3199999999997</v>
      </c>
      <c r="K72" s="28">
        <v>136.4</v>
      </c>
      <c r="L72" s="29">
        <f t="shared" si="4"/>
        <v>6.919999999999703</v>
      </c>
      <c r="M72" s="40">
        <f t="shared" si="5"/>
        <v>0.04116834820331514</v>
      </c>
      <c r="N72" s="30">
        <v>0</v>
      </c>
      <c r="O72" s="31">
        <v>6.62</v>
      </c>
      <c r="P72" s="32">
        <f t="shared" si="6"/>
        <v>0.03938359322340433</v>
      </c>
      <c r="Q72" s="35">
        <v>0</v>
      </c>
      <c r="R72" s="37">
        <v>5172.009999999998</v>
      </c>
      <c r="S72" s="37">
        <f t="shared" si="9"/>
        <v>3831.2333333333336</v>
      </c>
      <c r="T72" s="27">
        <f t="shared" si="7"/>
        <v>34.99595430540204</v>
      </c>
      <c r="U72" s="35">
        <v>0</v>
      </c>
      <c r="V72" s="35">
        <f t="shared" si="10"/>
        <v>116.25</v>
      </c>
      <c r="W72" s="27">
        <f t="shared" si="8"/>
        <v>1.6607142857142858</v>
      </c>
      <c r="X72" s="39" t="s">
        <v>114</v>
      </c>
    </row>
    <row r="73" spans="1:24" ht="20.25">
      <c r="A73" s="5">
        <v>60</v>
      </c>
      <c r="B73" s="6" t="s">
        <v>58</v>
      </c>
      <c r="C73" s="34">
        <v>135</v>
      </c>
      <c r="D73" s="34">
        <v>135</v>
      </c>
      <c r="E73" s="34">
        <v>120</v>
      </c>
      <c r="F73" s="34">
        <v>90</v>
      </c>
      <c r="G73" s="35">
        <f t="shared" si="2"/>
        <v>480</v>
      </c>
      <c r="H73" s="31">
        <v>17870.95</v>
      </c>
      <c r="I73" s="31">
        <v>17848.14</v>
      </c>
      <c r="J73" s="33">
        <f t="shared" si="3"/>
        <v>22.81000000000131</v>
      </c>
      <c r="K73" s="28">
        <v>22.39</v>
      </c>
      <c r="L73" s="29">
        <f t="shared" si="4"/>
        <v>0.4200000000013091</v>
      </c>
      <c r="M73" s="40">
        <f t="shared" si="5"/>
        <v>0.002350182838636497</v>
      </c>
      <c r="N73" s="30">
        <v>0</v>
      </c>
      <c r="O73" s="31">
        <v>0</v>
      </c>
      <c r="P73" s="32">
        <f t="shared" si="6"/>
        <v>0</v>
      </c>
      <c r="Q73" s="35">
        <v>0</v>
      </c>
      <c r="R73" s="37">
        <v>5422.09</v>
      </c>
      <c r="S73" s="37">
        <f t="shared" si="9"/>
        <v>4142.016666666666</v>
      </c>
      <c r="T73" s="27">
        <f t="shared" si="7"/>
        <v>30.904591563690808</v>
      </c>
      <c r="U73" s="35">
        <v>0</v>
      </c>
      <c r="V73" s="35">
        <f t="shared" si="10"/>
        <v>120</v>
      </c>
      <c r="W73" s="27">
        <f t="shared" si="8"/>
        <v>1.7142857142857142</v>
      </c>
      <c r="X73" s="39" t="s">
        <v>114</v>
      </c>
    </row>
    <row r="74" spans="1:24" ht="20.25">
      <c r="A74" s="5">
        <v>61</v>
      </c>
      <c r="B74" s="6" t="s">
        <v>59</v>
      </c>
      <c r="C74" s="34">
        <v>135</v>
      </c>
      <c r="D74" s="34">
        <v>135</v>
      </c>
      <c r="E74" s="34">
        <v>120</v>
      </c>
      <c r="F74" s="34">
        <v>75</v>
      </c>
      <c r="G74" s="35">
        <f t="shared" si="2"/>
        <v>465</v>
      </c>
      <c r="H74" s="31">
        <v>24228.15</v>
      </c>
      <c r="I74" s="31">
        <v>24200.22</v>
      </c>
      <c r="J74" s="33">
        <f t="shared" si="3"/>
        <v>27.93000000000029</v>
      </c>
      <c r="K74" s="28">
        <v>26.59</v>
      </c>
      <c r="L74" s="29">
        <f t="shared" si="4"/>
        <v>1.3400000000002912</v>
      </c>
      <c r="M74" s="40">
        <f t="shared" si="5"/>
        <v>0.005530756578609143</v>
      </c>
      <c r="N74" s="30">
        <v>0</v>
      </c>
      <c r="O74" s="31">
        <v>0</v>
      </c>
      <c r="P74" s="32">
        <f t="shared" si="6"/>
        <v>0</v>
      </c>
      <c r="Q74" s="35">
        <v>0</v>
      </c>
      <c r="R74" s="37">
        <v>7263.200000000001</v>
      </c>
      <c r="S74" s="37">
        <f t="shared" si="9"/>
        <v>5645.673333333333</v>
      </c>
      <c r="T74" s="27">
        <f t="shared" si="7"/>
        <v>28.650730766097006</v>
      </c>
      <c r="U74" s="35">
        <v>0</v>
      </c>
      <c r="V74" s="35">
        <f t="shared" si="10"/>
        <v>116.25</v>
      </c>
      <c r="W74" s="27">
        <f t="shared" si="8"/>
        <v>1.6607142857142858</v>
      </c>
      <c r="X74" s="39" t="s">
        <v>114</v>
      </c>
    </row>
    <row r="75" spans="1:24" ht="20.25">
      <c r="A75" s="5">
        <v>62</v>
      </c>
      <c r="B75" s="6" t="s">
        <v>60</v>
      </c>
      <c r="C75" s="34">
        <v>105</v>
      </c>
      <c r="D75" s="34">
        <v>120</v>
      </c>
      <c r="E75" s="34">
        <v>105</v>
      </c>
      <c r="F75" s="34">
        <v>90</v>
      </c>
      <c r="G75" s="35">
        <f aca="true" t="shared" si="11" ref="G75:G83">C75+D75+E75+F75</f>
        <v>420</v>
      </c>
      <c r="H75" s="31">
        <v>18444.97</v>
      </c>
      <c r="I75" s="31">
        <v>18404.04</v>
      </c>
      <c r="J75" s="33">
        <f t="shared" si="3"/>
        <v>40.93000000000029</v>
      </c>
      <c r="K75" s="28">
        <v>0</v>
      </c>
      <c r="L75" s="29">
        <f t="shared" si="4"/>
        <v>40.93000000000029</v>
      </c>
      <c r="M75" s="40">
        <f t="shared" si="5"/>
        <v>0.2219033156464895</v>
      </c>
      <c r="N75" s="30">
        <v>0</v>
      </c>
      <c r="O75" s="31">
        <v>0</v>
      </c>
      <c r="P75" s="32">
        <f t="shared" si="6"/>
        <v>0</v>
      </c>
      <c r="Q75" s="35">
        <v>0</v>
      </c>
      <c r="R75" s="37">
        <v>6555.090000000002</v>
      </c>
      <c r="S75" s="37">
        <f t="shared" si="9"/>
        <v>3949.6499999999996</v>
      </c>
      <c r="T75" s="27">
        <f t="shared" si="7"/>
        <v>65.96635144886262</v>
      </c>
      <c r="U75" s="35">
        <v>0</v>
      </c>
      <c r="V75" s="35">
        <f t="shared" si="10"/>
        <v>105</v>
      </c>
      <c r="W75" s="27">
        <f t="shared" si="8"/>
        <v>1.5</v>
      </c>
      <c r="X75" s="39" t="s">
        <v>115</v>
      </c>
    </row>
    <row r="76" spans="1:24" ht="20.25">
      <c r="A76" s="5">
        <v>63</v>
      </c>
      <c r="B76" s="6" t="s">
        <v>61</v>
      </c>
      <c r="C76" s="34">
        <v>120</v>
      </c>
      <c r="D76" s="34">
        <v>120</v>
      </c>
      <c r="E76" s="34">
        <v>120</v>
      </c>
      <c r="F76" s="34">
        <v>90</v>
      </c>
      <c r="G76" s="35">
        <f t="shared" si="11"/>
        <v>450</v>
      </c>
      <c r="H76" s="31">
        <v>21554.15</v>
      </c>
      <c r="I76" s="31">
        <v>21552.07</v>
      </c>
      <c r="J76" s="33">
        <f t="shared" si="3"/>
        <v>2.0800000000017462</v>
      </c>
      <c r="K76" s="28">
        <v>0</v>
      </c>
      <c r="L76" s="29">
        <f t="shared" si="4"/>
        <v>2.0800000000017462</v>
      </c>
      <c r="M76" s="40">
        <f t="shared" si="5"/>
        <v>0.009650113783200664</v>
      </c>
      <c r="N76" s="30">
        <v>0</v>
      </c>
      <c r="O76" s="31">
        <v>0</v>
      </c>
      <c r="P76" s="32">
        <f t="shared" si="6"/>
        <v>0</v>
      </c>
      <c r="Q76" s="35">
        <v>0</v>
      </c>
      <c r="R76" s="37">
        <v>6353.5700000000015</v>
      </c>
      <c r="S76" s="37">
        <f t="shared" si="9"/>
        <v>5066.166666666666</v>
      </c>
      <c r="T76" s="27">
        <f t="shared" si="7"/>
        <v>25.41178405763731</v>
      </c>
      <c r="U76" s="35">
        <v>0</v>
      </c>
      <c r="V76" s="35">
        <f t="shared" si="10"/>
        <v>112.5</v>
      </c>
      <c r="W76" s="27">
        <f t="shared" si="8"/>
        <v>1.6071428571428572</v>
      </c>
      <c r="X76" s="39" t="s">
        <v>114</v>
      </c>
    </row>
    <row r="77" spans="1:24" ht="51">
      <c r="A77" s="5">
        <v>64</v>
      </c>
      <c r="B77" s="6" t="s">
        <v>62</v>
      </c>
      <c r="C77" s="34">
        <v>135</v>
      </c>
      <c r="D77" s="34">
        <v>120</v>
      </c>
      <c r="E77" s="34">
        <v>120</v>
      </c>
      <c r="F77" s="34">
        <v>90</v>
      </c>
      <c r="G77" s="35">
        <f t="shared" si="11"/>
        <v>465</v>
      </c>
      <c r="H77" s="31">
        <v>74004.63</v>
      </c>
      <c r="I77" s="31">
        <v>73891.88</v>
      </c>
      <c r="J77" s="33">
        <f t="shared" si="3"/>
        <v>112.75</v>
      </c>
      <c r="K77" s="28">
        <v>112.75</v>
      </c>
      <c r="L77" s="29">
        <f t="shared" si="4"/>
        <v>0</v>
      </c>
      <c r="M77" s="40">
        <f t="shared" si="5"/>
        <v>0</v>
      </c>
      <c r="N77" s="30">
        <v>0</v>
      </c>
      <c r="O77" s="31">
        <v>78.08</v>
      </c>
      <c r="P77" s="32">
        <f t="shared" si="6"/>
        <v>0.10550691220265543</v>
      </c>
      <c r="Q77" s="35">
        <v>1</v>
      </c>
      <c r="R77" s="37">
        <v>21325.820000000007</v>
      </c>
      <c r="S77" s="37">
        <f t="shared" si="9"/>
        <v>17522.02</v>
      </c>
      <c r="T77" s="27">
        <f t="shared" si="7"/>
        <v>21.708684272703753</v>
      </c>
      <c r="U77" s="35">
        <v>15</v>
      </c>
      <c r="V77" s="35">
        <f t="shared" si="10"/>
        <v>130.25</v>
      </c>
      <c r="W77" s="27">
        <f t="shared" si="8"/>
        <v>1.8607142857142858</v>
      </c>
      <c r="X77" s="39" t="s">
        <v>113</v>
      </c>
    </row>
    <row r="78" spans="1:24" ht="20.25">
      <c r="A78" s="5">
        <v>65</v>
      </c>
      <c r="B78" s="6" t="s">
        <v>63</v>
      </c>
      <c r="C78" s="34">
        <v>135</v>
      </c>
      <c r="D78" s="34">
        <v>135</v>
      </c>
      <c r="E78" s="34">
        <v>120</v>
      </c>
      <c r="F78" s="34">
        <v>90</v>
      </c>
      <c r="G78" s="35">
        <f t="shared" si="11"/>
        <v>480</v>
      </c>
      <c r="H78" s="31">
        <v>21193.32</v>
      </c>
      <c r="I78" s="31">
        <v>21122.69</v>
      </c>
      <c r="J78" s="33">
        <f t="shared" si="3"/>
        <v>70.63000000000102</v>
      </c>
      <c r="K78" s="28">
        <v>66.49</v>
      </c>
      <c r="L78" s="29">
        <f t="shared" si="4"/>
        <v>4.140000000001024</v>
      </c>
      <c r="M78" s="40">
        <f t="shared" si="5"/>
        <v>0.019534457083651945</v>
      </c>
      <c r="N78" s="30">
        <v>0</v>
      </c>
      <c r="O78" s="31">
        <v>0</v>
      </c>
      <c r="P78" s="32">
        <f t="shared" si="6"/>
        <v>0</v>
      </c>
      <c r="Q78" s="35">
        <v>0</v>
      </c>
      <c r="R78" s="37">
        <v>6734.699999999999</v>
      </c>
      <c r="S78" s="37">
        <f aca="true" t="shared" si="12" ref="S78:S83">(I78-R78)/3</f>
        <v>4795.996666666667</v>
      </c>
      <c r="T78" s="27">
        <f t="shared" si="7"/>
        <v>40.423366988717646</v>
      </c>
      <c r="U78" s="35">
        <v>0</v>
      </c>
      <c r="V78" s="35">
        <f aca="true" t="shared" si="13" ref="V78:V83">(G78/4)-(N78+Q78)+U78</f>
        <v>120</v>
      </c>
      <c r="W78" s="27">
        <f t="shared" si="8"/>
        <v>1.7142857142857142</v>
      </c>
      <c r="X78" s="39" t="s">
        <v>114</v>
      </c>
    </row>
    <row r="79" spans="1:24" ht="20.25">
      <c r="A79" s="5">
        <v>66</v>
      </c>
      <c r="B79" s="6" t="s">
        <v>64</v>
      </c>
      <c r="C79" s="34">
        <v>120</v>
      </c>
      <c r="D79" s="34">
        <v>120</v>
      </c>
      <c r="E79" s="34">
        <v>120</v>
      </c>
      <c r="F79" s="34">
        <v>90</v>
      </c>
      <c r="G79" s="35">
        <f t="shared" si="11"/>
        <v>450</v>
      </c>
      <c r="H79" s="31">
        <v>14863.76</v>
      </c>
      <c r="I79" s="31">
        <v>14842.08</v>
      </c>
      <c r="J79" s="33">
        <f>H79-I79</f>
        <v>21.68000000000029</v>
      </c>
      <c r="K79" s="28">
        <v>17.91</v>
      </c>
      <c r="L79" s="29">
        <f>J79-K79</f>
        <v>3.770000000000291</v>
      </c>
      <c r="M79" s="40">
        <f>L79/H79*100</f>
        <v>0.02536370339671988</v>
      </c>
      <c r="N79" s="30">
        <v>0</v>
      </c>
      <c r="O79" s="31">
        <v>0</v>
      </c>
      <c r="P79" s="32">
        <f>O79/H79*100</f>
        <v>0</v>
      </c>
      <c r="Q79" s="35">
        <v>0</v>
      </c>
      <c r="R79" s="37">
        <v>4869.17</v>
      </c>
      <c r="S79" s="37">
        <f t="shared" si="12"/>
        <v>3324.3033333333333</v>
      </c>
      <c r="T79" s="27">
        <f>(R79-S79)/S79*100</f>
        <v>46.471892356393475</v>
      </c>
      <c r="U79" s="35">
        <v>0</v>
      </c>
      <c r="V79" s="35">
        <f t="shared" si="13"/>
        <v>112.5</v>
      </c>
      <c r="W79" s="27">
        <f>V79/70</f>
        <v>1.6071428571428572</v>
      </c>
      <c r="X79" s="39" t="s">
        <v>114</v>
      </c>
    </row>
    <row r="80" spans="1:24" ht="20.25">
      <c r="A80" s="5">
        <v>67</v>
      </c>
      <c r="B80" s="6" t="s">
        <v>65</v>
      </c>
      <c r="C80" s="34">
        <v>105</v>
      </c>
      <c r="D80" s="34">
        <v>120</v>
      </c>
      <c r="E80" s="34">
        <v>115</v>
      </c>
      <c r="F80" s="34">
        <v>75</v>
      </c>
      <c r="G80" s="35">
        <f t="shared" si="11"/>
        <v>415</v>
      </c>
      <c r="H80" s="31">
        <v>44722.45</v>
      </c>
      <c r="I80" s="31">
        <v>44704.56</v>
      </c>
      <c r="J80" s="33">
        <f>H80-I80</f>
        <v>17.889999999999418</v>
      </c>
      <c r="K80" s="28">
        <v>9.86</v>
      </c>
      <c r="L80" s="29">
        <f>J80-K80</f>
        <v>8.029999999999418</v>
      </c>
      <c r="M80" s="40">
        <f>L80/H80*100</f>
        <v>0.017955188054320413</v>
      </c>
      <c r="N80" s="30">
        <v>0</v>
      </c>
      <c r="O80" s="31">
        <v>0</v>
      </c>
      <c r="P80" s="32">
        <f>O80/H80*100</f>
        <v>0</v>
      </c>
      <c r="Q80" s="35">
        <v>0</v>
      </c>
      <c r="R80" s="37">
        <v>12484.579999999998</v>
      </c>
      <c r="S80" s="37">
        <f t="shared" si="12"/>
        <v>10739.993333333334</v>
      </c>
      <c r="T80" s="27">
        <f>(R80-S80)/S80*100</f>
        <v>16.243833795055096</v>
      </c>
      <c r="U80" s="35">
        <v>15</v>
      </c>
      <c r="V80" s="35">
        <f t="shared" si="13"/>
        <v>118.75</v>
      </c>
      <c r="W80" s="27">
        <f>V80/70</f>
        <v>1.6964285714285714</v>
      </c>
      <c r="X80" s="39" t="s">
        <v>114</v>
      </c>
    </row>
    <row r="81" spans="1:24" ht="20.25">
      <c r="A81" s="5">
        <v>68</v>
      </c>
      <c r="B81" s="6" t="s">
        <v>66</v>
      </c>
      <c r="C81" s="34">
        <v>135</v>
      </c>
      <c r="D81" s="34">
        <v>135</v>
      </c>
      <c r="E81" s="34">
        <v>120</v>
      </c>
      <c r="F81" s="34">
        <v>90</v>
      </c>
      <c r="G81" s="35">
        <f t="shared" si="11"/>
        <v>480</v>
      </c>
      <c r="H81" s="31">
        <v>11345.36</v>
      </c>
      <c r="I81" s="31">
        <v>11330.8</v>
      </c>
      <c r="J81" s="33">
        <f>H81-I81</f>
        <v>14.56000000000131</v>
      </c>
      <c r="K81" s="28">
        <v>14.56</v>
      </c>
      <c r="L81" s="29">
        <f>J81-K81</f>
        <v>1.3091749906379846E-12</v>
      </c>
      <c r="M81" s="40">
        <f>L81/H81*100</f>
        <v>1.1539298802664564E-14</v>
      </c>
      <c r="N81" s="30">
        <v>0</v>
      </c>
      <c r="O81" s="31">
        <v>0</v>
      </c>
      <c r="P81" s="32">
        <f>O81/H81*100</f>
        <v>0</v>
      </c>
      <c r="Q81" s="35">
        <v>0</v>
      </c>
      <c r="R81" s="37">
        <v>3425.580000000001</v>
      </c>
      <c r="S81" s="37">
        <f t="shared" si="12"/>
        <v>2635.073333333333</v>
      </c>
      <c r="T81" s="27">
        <f>(R81-S81)/S81*100</f>
        <v>29.99941810601102</v>
      </c>
      <c r="U81" s="35">
        <v>0</v>
      </c>
      <c r="V81" s="35">
        <f t="shared" si="13"/>
        <v>120</v>
      </c>
      <c r="W81" s="27">
        <f>V81/70</f>
        <v>1.7142857142857142</v>
      </c>
      <c r="X81" s="39" t="s">
        <v>114</v>
      </c>
    </row>
    <row r="82" spans="1:24" ht="20.25">
      <c r="A82" s="5">
        <v>69</v>
      </c>
      <c r="B82" s="6" t="s">
        <v>67</v>
      </c>
      <c r="C82" s="34">
        <v>90</v>
      </c>
      <c r="D82" s="34">
        <v>120</v>
      </c>
      <c r="E82" s="34">
        <v>115</v>
      </c>
      <c r="F82" s="34">
        <v>75</v>
      </c>
      <c r="G82" s="35">
        <f t="shared" si="11"/>
        <v>400</v>
      </c>
      <c r="H82" s="31">
        <v>15332.36</v>
      </c>
      <c r="I82" s="31">
        <v>15331.55</v>
      </c>
      <c r="J82" s="33">
        <f>H82-I82</f>
        <v>0.8100000000013097</v>
      </c>
      <c r="K82" s="28">
        <v>0</v>
      </c>
      <c r="L82" s="29">
        <f>J82-K82</f>
        <v>0.8100000000013097</v>
      </c>
      <c r="M82" s="40">
        <f>L82/H82*100</f>
        <v>0.005282944047761138</v>
      </c>
      <c r="N82" s="30">
        <v>0</v>
      </c>
      <c r="O82" s="31">
        <v>0</v>
      </c>
      <c r="P82" s="32">
        <f>O82/H82*100</f>
        <v>0</v>
      </c>
      <c r="Q82" s="35">
        <v>0</v>
      </c>
      <c r="R82" s="37">
        <v>5030.49</v>
      </c>
      <c r="S82" s="37">
        <f t="shared" si="12"/>
        <v>3433.6866666666665</v>
      </c>
      <c r="T82" s="27">
        <f>(R82-S82)/S82*100</f>
        <v>46.504049097859834</v>
      </c>
      <c r="U82" s="35">
        <v>0</v>
      </c>
      <c r="V82" s="35">
        <f t="shared" si="13"/>
        <v>100</v>
      </c>
      <c r="W82" s="27">
        <f>V82/70</f>
        <v>1.4285714285714286</v>
      </c>
      <c r="X82" s="39" t="s">
        <v>115</v>
      </c>
    </row>
    <row r="83" spans="1:24" ht="20.25">
      <c r="A83" s="5">
        <v>70</v>
      </c>
      <c r="B83" s="6" t="s">
        <v>68</v>
      </c>
      <c r="C83" s="34">
        <v>120</v>
      </c>
      <c r="D83" s="34">
        <v>120</v>
      </c>
      <c r="E83" s="34">
        <v>120</v>
      </c>
      <c r="F83" s="34">
        <v>90</v>
      </c>
      <c r="G83" s="35">
        <f t="shared" si="11"/>
        <v>450</v>
      </c>
      <c r="H83" s="31">
        <v>19695.33</v>
      </c>
      <c r="I83" s="31">
        <v>19680.63</v>
      </c>
      <c r="J83" s="33">
        <f>H83-I83</f>
        <v>14.700000000000728</v>
      </c>
      <c r="K83" s="28">
        <v>9.58</v>
      </c>
      <c r="L83" s="29">
        <f>J83-K83</f>
        <v>5.1200000000007275</v>
      </c>
      <c r="M83" s="40">
        <f>L83/H83*100</f>
        <v>0.02599601022171615</v>
      </c>
      <c r="N83" s="30">
        <v>0</v>
      </c>
      <c r="O83" s="31">
        <v>0</v>
      </c>
      <c r="P83" s="32">
        <f>O83/H83*100</f>
        <v>0</v>
      </c>
      <c r="Q83" s="35">
        <v>0</v>
      </c>
      <c r="R83" s="37">
        <v>6162.500000000002</v>
      </c>
      <c r="S83" s="37">
        <f t="shared" si="12"/>
        <v>4506.043333333333</v>
      </c>
      <c r="T83" s="27">
        <f>(R83-S83)/S83*100</f>
        <v>36.76077978241078</v>
      </c>
      <c r="U83" s="35">
        <v>0</v>
      </c>
      <c r="V83" s="35">
        <f t="shared" si="13"/>
        <v>112.5</v>
      </c>
      <c r="W83" s="27">
        <f>V83/70</f>
        <v>1.6071428571428572</v>
      </c>
      <c r="X83" s="39" t="s">
        <v>114</v>
      </c>
    </row>
    <row r="84" spans="1:23" ht="14.25">
      <c r="A84" s="19"/>
      <c r="B84" s="8"/>
      <c r="C84" s="41"/>
      <c r="D84" s="43"/>
      <c r="E84" s="43"/>
      <c r="F84" s="43"/>
      <c r="G84" s="42"/>
      <c r="H84" s="10"/>
      <c r="I84" s="10"/>
      <c r="J84" s="10"/>
      <c r="K84" s="20"/>
      <c r="L84" s="20"/>
      <c r="M84" s="21"/>
      <c r="N84" s="22"/>
      <c r="O84" s="14"/>
      <c r="P84" s="15"/>
      <c r="Q84" s="23"/>
      <c r="R84" s="23"/>
      <c r="S84" s="23"/>
      <c r="T84" s="23"/>
      <c r="U84" s="23"/>
      <c r="V84" s="44"/>
      <c r="W84" s="9"/>
    </row>
    <row r="85" spans="2:23" ht="14.25">
      <c r="B85" s="8"/>
      <c r="C85" s="9"/>
      <c r="D85" s="10"/>
      <c r="E85" s="10"/>
      <c r="F85" s="10"/>
      <c r="G85" s="11"/>
      <c r="K85" s="12"/>
      <c r="L85" s="12"/>
      <c r="M85" s="13"/>
      <c r="N85" s="10"/>
      <c r="O85" s="14"/>
      <c r="P85" s="15"/>
      <c r="Q85" s="10"/>
      <c r="R85" s="10"/>
      <c r="S85" s="10"/>
      <c r="T85" s="10"/>
      <c r="V85" s="9"/>
      <c r="W85" s="10"/>
    </row>
    <row r="86" spans="2:23" ht="14.25">
      <c r="B86" s="8"/>
      <c r="C86" s="9"/>
      <c r="D86" s="10"/>
      <c r="E86" s="10"/>
      <c r="F86" s="10"/>
      <c r="G86" s="11"/>
      <c r="J86" s="10"/>
      <c r="K86" s="10"/>
      <c r="L86" s="10"/>
      <c r="M86" s="13"/>
      <c r="N86" s="10"/>
      <c r="O86" s="14"/>
      <c r="P86" s="15"/>
      <c r="Q86" s="10"/>
      <c r="R86" s="10"/>
      <c r="S86" s="10"/>
      <c r="T86" s="10"/>
      <c r="U86" s="10"/>
      <c r="W86" s="10"/>
    </row>
    <row r="87" spans="2:14" ht="20.25" customHeight="1">
      <c r="B87" t="s">
        <v>69</v>
      </c>
      <c r="G87" s="17"/>
      <c r="H87" s="17"/>
      <c r="I87" s="17"/>
      <c r="M87" s="10" t="s">
        <v>93</v>
      </c>
      <c r="N87" s="16"/>
    </row>
    <row r="88" ht="14.25">
      <c r="B88" t="s">
        <v>70</v>
      </c>
    </row>
  </sheetData>
  <sheetProtection/>
  <mergeCells count="26">
    <mergeCell ref="K10:K12"/>
    <mergeCell ref="L10:L12"/>
    <mergeCell ref="M10:M12"/>
    <mergeCell ref="N10:N12"/>
    <mergeCell ref="O10:O12"/>
    <mergeCell ref="H10:H12"/>
    <mergeCell ref="C10:C12"/>
    <mergeCell ref="F10:F12"/>
    <mergeCell ref="I10:I12"/>
    <mergeCell ref="J10:J12"/>
    <mergeCell ref="V10:V12"/>
    <mergeCell ref="W10:W12"/>
    <mergeCell ref="A7:X7"/>
    <mergeCell ref="A8:X8"/>
    <mergeCell ref="T10:T12"/>
    <mergeCell ref="R10:R12"/>
    <mergeCell ref="S10:S12"/>
    <mergeCell ref="U10:U12"/>
    <mergeCell ref="P10:P12"/>
    <mergeCell ref="Q10:Q12"/>
    <mergeCell ref="X10:X12"/>
    <mergeCell ref="A10:A12"/>
    <mergeCell ref="B10:B12"/>
    <mergeCell ref="D10:D12"/>
    <mergeCell ref="E10:E12"/>
    <mergeCell ref="G10:G12"/>
  </mergeCells>
  <printOptions/>
  <pageMargins left="0.52" right="0.31496062992125984" top="0.34" bottom="0.23" header="0.31496062992125984" footer="0.22"/>
  <pageSetup fitToHeight="0" fitToWidth="0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Коурова Евгения Александровна</dc:creator>
  <cp:keywords/>
  <dc:description/>
  <cp:lastModifiedBy>Фоломеев Алексей Олегович</cp:lastModifiedBy>
  <cp:lastPrinted>2014-04-10T11:17:01Z</cp:lastPrinted>
  <dcterms:created xsi:type="dcterms:W3CDTF">2014-03-04T05:14:25Z</dcterms:created>
  <dcterms:modified xsi:type="dcterms:W3CDTF">2014-04-17T06:20:33Z</dcterms:modified>
  <cp:category/>
  <cp:version/>
  <cp:contentType/>
  <cp:contentStatus/>
</cp:coreProperties>
</file>